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88"/>
  </bookViews>
  <sheets>
    <sheet name="寿险报表县域" sheetId="17" r:id="rId1"/>
    <sheet name="产险县域保费累计表1" sheetId="23" r:id="rId2"/>
    <sheet name="产险县域保费（本月）2" sheetId="22" r:id="rId3"/>
    <sheet name="产险全市赔付本月表3" sheetId="20" r:id="rId4"/>
    <sheet name="产险全市保费（累计数）4" sheetId="21" r:id="rId5"/>
    <sheet name="Sheet1" sheetId="18" r:id="rId6"/>
    <sheet name="Sheet2" sheetId="19" r:id="rId7"/>
    <sheet name="大地1" sheetId="24" r:id="rId8"/>
    <sheet name="大地2" sheetId="25" r:id="rId9"/>
    <sheet name="都邦1" sheetId="26" r:id="rId10"/>
    <sheet name="都邦2" sheetId="27" r:id="rId11"/>
    <sheet name="永诚1" sheetId="28" r:id="rId12"/>
    <sheet name="永诚2" sheetId="29" r:id="rId13"/>
    <sheet name="华泰1" sheetId="30" r:id="rId14"/>
    <sheet name="华泰2" sheetId="31" r:id="rId15"/>
    <sheet name="渤海1" sheetId="32" r:id="rId16"/>
    <sheet name="渤海2" sheetId="33" r:id="rId17"/>
    <sheet name="鼎和1" sheetId="34" r:id="rId18"/>
    <sheet name="鼎和2" sheetId="35" r:id="rId19"/>
    <sheet name="恒邦1" sheetId="36" r:id="rId20"/>
    <sheet name="恒邦2" sheetId="37" r:id="rId21"/>
    <sheet name="人保1" sheetId="38" r:id="rId22"/>
    <sheet name="人保2" sheetId="39" r:id="rId23"/>
    <sheet name="太平1" sheetId="40" r:id="rId24"/>
    <sheet name="太平2" sheetId="41" r:id="rId25"/>
    <sheet name="太保1" sheetId="42" r:id="rId26"/>
    <sheet name="太保2" sheetId="43" r:id="rId27"/>
    <sheet name="阳光1" sheetId="44" r:id="rId28"/>
    <sheet name="阳光2" sheetId="45" r:id="rId29"/>
    <sheet name="国寿1" sheetId="46" r:id="rId30"/>
    <sheet name="国寿2" sheetId="47" r:id="rId31"/>
    <sheet name="天安1" sheetId="48" r:id="rId32"/>
    <sheet name="天安2" sheetId="49" r:id="rId33"/>
    <sheet name="平安1" sheetId="50" r:id="rId34"/>
    <sheet name="平安2" sheetId="51" r:id="rId35"/>
    <sheet name="华安1" sheetId="52" r:id="rId36"/>
    <sheet name="华安2" sheetId="53" r:id="rId37"/>
    <sheet name="大家1" sheetId="54" r:id="rId38"/>
    <sheet name="大家2" sheetId="55" r:id="rId39"/>
    <sheet name="中银1" sheetId="56" r:id="rId40"/>
    <sheet name="中银2" sheetId="57" r:id="rId41"/>
    <sheet name="Sheet3" sheetId="58" r:id="rId42"/>
  </sheets>
  <calcPr calcId="144525"/>
</workbook>
</file>

<file path=xl/sharedStrings.xml><?xml version="1.0" encoding="utf-8"?>
<sst xmlns="http://schemas.openxmlformats.org/spreadsheetml/2006/main" count="2723" uniqueCount="197">
  <si>
    <t>2020年赣州市寿险公司各县市保费收入月报表(单位:万元)</t>
  </si>
  <si>
    <t>机构</t>
  </si>
  <si>
    <t>合  计  数</t>
  </si>
  <si>
    <t>中国人寿</t>
  </si>
  <si>
    <t>太平洋人寿</t>
  </si>
  <si>
    <t>平安人寿</t>
  </si>
  <si>
    <t>新华人寿</t>
  </si>
  <si>
    <t>泰康人寿</t>
  </si>
  <si>
    <t>太平人寿</t>
  </si>
  <si>
    <t>民生人寿</t>
  </si>
  <si>
    <t>合众人寿</t>
  </si>
  <si>
    <t>人民人寿</t>
  </si>
  <si>
    <t>阳光人寿</t>
  </si>
  <si>
    <t>富德生命</t>
  </si>
  <si>
    <t>华泰人寿</t>
  </si>
  <si>
    <t>信泰人寿</t>
  </si>
  <si>
    <t>人保健康</t>
  </si>
  <si>
    <t>华夏人寿</t>
  </si>
  <si>
    <t>平安养老</t>
  </si>
  <si>
    <t>大家人寿</t>
  </si>
  <si>
    <t>百年人寿</t>
  </si>
  <si>
    <t>渠道</t>
  </si>
  <si>
    <t>个险渠道</t>
  </si>
  <si>
    <t>银邮渠道</t>
  </si>
  <si>
    <t>团险及其他渠道</t>
  </si>
  <si>
    <t>保费合计</t>
  </si>
  <si>
    <t>团险渠道</t>
  </si>
  <si>
    <t>新单保费</t>
  </si>
  <si>
    <t>续期保费</t>
  </si>
  <si>
    <t>架构人力</t>
  </si>
  <si>
    <t>本月新增</t>
  </si>
  <si>
    <t>本年累计</t>
  </si>
  <si>
    <t>章贡区（含开发区）</t>
  </si>
  <si>
    <t>赣县</t>
  </si>
  <si>
    <t>于都</t>
  </si>
  <si>
    <t>宁都</t>
  </si>
  <si>
    <t>瑞金</t>
  </si>
  <si>
    <t>石城</t>
  </si>
  <si>
    <t>会昌</t>
  </si>
  <si>
    <t>寻乌</t>
  </si>
  <si>
    <t>南康</t>
  </si>
  <si>
    <t>大余</t>
  </si>
  <si>
    <t>上犹</t>
  </si>
  <si>
    <t>崇义</t>
  </si>
  <si>
    <t>兴国</t>
  </si>
  <si>
    <t>信丰</t>
  </si>
  <si>
    <t>龙南</t>
  </si>
  <si>
    <t>定南</t>
  </si>
  <si>
    <t>全南</t>
  </si>
  <si>
    <t>安远</t>
  </si>
  <si>
    <t>小计</t>
  </si>
  <si>
    <t>注意：此报表数据为行业内部参考数据，未经核实。</t>
  </si>
  <si>
    <t>附件2</t>
  </si>
  <si>
    <r>
      <rPr>
        <b/>
        <sz val="16"/>
        <rFont val="宋体"/>
        <charset val="134"/>
        <scheme val="major"/>
      </rPr>
      <t>赣州市财产保险公司县域保费收入情况2020年</t>
    </r>
    <r>
      <rPr>
        <b/>
        <sz val="16"/>
        <rFont val="宋体"/>
        <charset val="134"/>
      </rPr>
      <t>统计表（本年累计数）</t>
    </r>
  </si>
  <si>
    <t xml:space="preserve">制表单位：赣州市保险行业协会                 填报日期 ：                    (货币单位:万元)     </t>
  </si>
  <si>
    <t>县域</t>
  </si>
  <si>
    <t>填报单位：（公司名称）</t>
  </si>
  <si>
    <t>本年总保费累计
（万元）</t>
  </si>
  <si>
    <t>去年同期</t>
  </si>
  <si>
    <t>同比增减（%）</t>
  </si>
  <si>
    <t>车险保费</t>
  </si>
  <si>
    <t>非车险保费</t>
  </si>
  <si>
    <t>车险保费合计</t>
  </si>
  <si>
    <t>同比增减</t>
  </si>
  <si>
    <t>其中新车</t>
  </si>
  <si>
    <t>家用车</t>
  </si>
  <si>
    <t>摩托车</t>
  </si>
  <si>
    <t>其中家用新车</t>
  </si>
  <si>
    <t>非营业客车</t>
  </si>
  <si>
    <t>非营业货车</t>
  </si>
  <si>
    <t>营业客车</t>
  </si>
  <si>
    <t>营业货车</t>
  </si>
  <si>
    <t>特种车</t>
  </si>
  <si>
    <t>非车保费合计</t>
  </si>
  <si>
    <t>农险</t>
  </si>
  <si>
    <t>人意险</t>
  </si>
  <si>
    <t>责任险</t>
  </si>
  <si>
    <t>其他险</t>
  </si>
  <si>
    <t>保费收入</t>
  </si>
  <si>
    <t>章贡区(含开发区)</t>
  </si>
  <si>
    <t>合计</t>
  </si>
  <si>
    <t>注意：此报表数据来源于个会员公司人工报送，为行业内部参考数据，未经核实。</t>
  </si>
  <si>
    <t>赣州市财产保险公司县域保费收入情况2020年统计表（当月数）</t>
  </si>
  <si>
    <t>本月保费
（万元）</t>
  </si>
  <si>
    <t>非车险保险</t>
  </si>
  <si>
    <t>附件3</t>
  </si>
  <si>
    <r>
      <rPr>
        <b/>
        <sz val="16"/>
        <rFont val="宋体"/>
        <charset val="134"/>
        <scheme val="major"/>
      </rPr>
      <t>赣州市财产保险公司全市赔付情况2020年</t>
    </r>
    <r>
      <rPr>
        <b/>
        <sz val="16"/>
        <rFont val="宋体"/>
        <charset val="134"/>
      </rPr>
      <t>统计表（本年累计数）</t>
    </r>
  </si>
  <si>
    <t>公司名称</t>
  </si>
  <si>
    <t>已决赔款（累计数）</t>
  </si>
  <si>
    <t>本年分险种保费收入情况</t>
  </si>
  <si>
    <t>机车险</t>
  </si>
  <si>
    <t>非车险</t>
  </si>
  <si>
    <t>商业险</t>
  </si>
  <si>
    <t>交强险</t>
  </si>
  <si>
    <t>社保健康险</t>
  </si>
  <si>
    <t>其他险种</t>
  </si>
  <si>
    <t>本年累计（万元）</t>
  </si>
  <si>
    <t>赔付金额</t>
  </si>
  <si>
    <t>累计数</t>
  </si>
  <si>
    <t>大家保险股份有限公司</t>
  </si>
  <si>
    <t>渤海财产保险股份有限公司</t>
  </si>
  <si>
    <t>鼎和财产保险股份有限公司</t>
  </si>
  <si>
    <t>都邦财产保险股份有限公司</t>
  </si>
  <si>
    <t>恒邦财产保险股份有限公司</t>
  </si>
  <si>
    <t>华安财产保险股份有限公司</t>
  </si>
  <si>
    <t>华泰财产保险有限公司</t>
  </si>
  <si>
    <t>太平保险有限公司</t>
  </si>
  <si>
    <t>天安保险股份有限公司</t>
  </si>
  <si>
    <t>阳光财产保险股份有限公司</t>
  </si>
  <si>
    <t>永诚财产保险股份有限公司</t>
  </si>
  <si>
    <t>中国大地财产保险股份有限公司</t>
  </si>
  <si>
    <t>中国平安财产保险股份有限公司</t>
  </si>
  <si>
    <t>中国人民财产保险股份有限公司</t>
  </si>
  <si>
    <t>中国人寿财产保险公司</t>
  </si>
  <si>
    <t>中国太平洋财产保险股份有限公司</t>
  </si>
  <si>
    <t>中银保险有限公司</t>
  </si>
  <si>
    <t>合 计</t>
  </si>
  <si>
    <t>附件4</t>
  </si>
  <si>
    <r>
      <rPr>
        <b/>
        <sz val="16"/>
        <rFont val="宋体"/>
        <charset val="134"/>
        <scheme val="major"/>
      </rPr>
      <t>赣州市财产保险公司全市保费收入情况2020年</t>
    </r>
    <r>
      <rPr>
        <b/>
        <sz val="16"/>
        <rFont val="宋体"/>
        <charset val="134"/>
      </rPr>
      <t>统计表（本年累计数）</t>
    </r>
  </si>
  <si>
    <t>本年累计
（万元）</t>
  </si>
  <si>
    <t>其中车险保费</t>
  </si>
  <si>
    <t>其中非车险保费</t>
  </si>
  <si>
    <t>车险本年累计</t>
  </si>
  <si>
    <t>非车险本年累计</t>
  </si>
  <si>
    <t>企财险</t>
  </si>
  <si>
    <t>家财险</t>
  </si>
  <si>
    <t>工程保险</t>
  </si>
  <si>
    <t>信用保证保险</t>
  </si>
  <si>
    <t>货物运输保险</t>
  </si>
  <si>
    <t>意外伤害险</t>
  </si>
  <si>
    <t>健康险</t>
  </si>
  <si>
    <t>农业险</t>
  </si>
  <si>
    <t>-</t>
  </si>
  <si>
    <t>3表去年</t>
  </si>
  <si>
    <t>4表</t>
  </si>
  <si>
    <t>去年累计</t>
  </si>
  <si>
    <t>公司</t>
  </si>
  <si>
    <t>全年累计</t>
  </si>
  <si>
    <t>人力</t>
  </si>
  <si>
    <t>占比</t>
  </si>
  <si>
    <t>人力占比</t>
  </si>
  <si>
    <t>上月累计</t>
  </si>
  <si>
    <t>上月人力</t>
  </si>
  <si>
    <t>计算本月新增</t>
  </si>
  <si>
    <t>安邦人寿</t>
  </si>
  <si>
    <t>附件1</t>
  </si>
  <si>
    <t>种植保险类</t>
  </si>
  <si>
    <t>林木保险</t>
  </si>
  <si>
    <t>虚拟大地林木火灾保险（商业）</t>
  </si>
  <si>
    <t>赣州市财产保险公司县域保费收入情况2019年统计表（本年累计数）</t>
  </si>
  <si>
    <t>赣州市财产保险公司县域保费收入情况2019年（当月数）统计表</t>
  </si>
  <si>
    <t>赣州市财产保险公司县域保费收入情况2020年统计表（本年累计数）</t>
  </si>
  <si>
    <t xml:space="preserve">制表单位：赣州市保险行业协会                 填报日期 ： 2020年4月                   (货币单位:万元)     </t>
  </si>
  <si>
    <t>本年累计保费（万元）</t>
  </si>
  <si>
    <t>去年同期累计保费（万元）</t>
  </si>
  <si>
    <t>去年同期车险保费合计</t>
  </si>
  <si>
    <t>去年同期非车保费合计</t>
  </si>
  <si>
    <t>赣州市财产保险公司县域保费收入情况2020年（当月数）统计表</t>
  </si>
  <si>
    <t>去年同期保费（万元）</t>
  </si>
  <si>
    <t xml:space="preserve">制表单位：赣州市保险行业协会                 填报日期 ： 2020年3月14日                  (货币单位:万元)     </t>
  </si>
  <si>
    <t>填报单位：永诚财产保险股份有限公司赣州中心支公司</t>
  </si>
  <si>
    <t xml:space="preserve">制表单位：赣州市保险行业协会                 填报日期 ： 2020年3月14日                     (货币单位:万元)     </t>
  </si>
  <si>
    <t xml:space="preserve">制表单位：赣州市保险行业协会                 填报日期 ：  2020年4月16日                  (货币单位:万元)     </t>
  </si>
  <si>
    <t>填报单位：（公司名称）华泰财产保险公司有限公司赣州中心支公司</t>
  </si>
  <si>
    <t>填报单位：（公司名称）华泰财产保险有限公司赣州中心支公司</t>
  </si>
  <si>
    <t xml:space="preserve">制表单位：赣州市保险行业协会                 填报日期 ：2020年4月15日                    (货币单位:万元)     </t>
  </si>
  <si>
    <t>填报单位：（公司名称）渤海财产保险股份有限公司赣州中心支公司</t>
  </si>
  <si>
    <t xml:space="preserve">制表单位：赣州市保险行业协会                 填报日期 ：     2020-04-18   (货币单位:万元)     </t>
  </si>
  <si>
    <t>填报单位：鼎和财产保险股份有限公司赣州中心支公司</t>
  </si>
  <si>
    <t xml:space="preserve">制表单位：赣州市保险行业协会                 填报日期 ：     2020-04-18           (货币单位:万元)     </t>
  </si>
  <si>
    <t xml:space="preserve">制表单位：赣州市保险行业协会                 填报日期 ：2020年4月8日                    (货币单位:万元)     </t>
  </si>
  <si>
    <t>填报单位：恒邦财产保险股份有限公司赣州中心支公司</t>
  </si>
  <si>
    <t>赣州市财产保险公司县域保费收入情况2020年（累计数）统计表</t>
  </si>
  <si>
    <t xml:space="preserve">制表单位：赣州市保险行业协会                 填报日期 ：2020-04-10                    (货币单位:万元)     </t>
  </si>
  <si>
    <t>填报单位：（公司名称）太平保险有限公司</t>
  </si>
  <si>
    <t xml:space="preserve">制表单位：赣州市保险行业协会                 填报日期 ：  2020年4月10日                  (货币单位:万元)     </t>
  </si>
  <si>
    <t>填报单位：中国太平洋财产保险股份有限公司赣州中心支公司</t>
  </si>
  <si>
    <t xml:space="preserve">制表单位：赣州市保险行业协会                 填报日期 ：2020年4月17日                    (货币单位:万元)     </t>
  </si>
  <si>
    <t>填报单位：（公司名称）阳光财产保险股份有限限公司赣州中心支公司</t>
  </si>
  <si>
    <t xml:space="preserve">制表单位：赣州市保险行业协会                 填报日期 ： 2020年4月17日                    (货币单位:万元)     </t>
  </si>
  <si>
    <t xml:space="preserve">制表单位：赣州市保险行业协会                 填报日期 ：2020年4月14日                    (货币单位:万元)     </t>
  </si>
  <si>
    <t>填报单位：中国人寿财产保险股份有限公司赣州市中心支公司</t>
  </si>
  <si>
    <t>本年保费
（万元）</t>
  </si>
  <si>
    <t>赣州市财产保险公司县域保费收入情况2020年统计表（当月）</t>
  </si>
  <si>
    <t>本月保费（万元）</t>
  </si>
  <si>
    <t xml:space="preserve">制表单位：赣州市保险行业协会                 填报日期 ：2020.4.9                    (货币单位:万元)     </t>
  </si>
  <si>
    <t>填报单位：天安财产保险股份有限公司赣州中心支公司</t>
  </si>
  <si>
    <t xml:space="preserve">制表单位：赣州市保险行业协会                 填报日期 ：4月17日                    (货币单位:万元)     </t>
  </si>
  <si>
    <t xml:space="preserve">制表单位：赣州市保险行业协会                 填报日期 ：  4月17日                 (货币单位:万元)     </t>
  </si>
  <si>
    <t xml:space="preserve">制表单位：赣州市保险行业协会                 填报日期 ：   2020年4月7日                     (货币单位:万元)     </t>
  </si>
  <si>
    <t>赣州市财产保险公司县域保费收入情况2020年（当月数）统计表   2020年3月</t>
  </si>
  <si>
    <t xml:space="preserve">制表单位：赣州市保险行业协会                 填报日期 ：   2020年4月7日                 (货币单位:万元)     </t>
  </si>
  <si>
    <t>制表单位：赣州市保险行业协会                 填报日期 ：2020.01.09</t>
  </si>
  <si>
    <r>
      <rPr>
        <b/>
        <sz val="16"/>
        <rFont val="宋体"/>
        <charset val="134"/>
        <scheme val="major"/>
      </rPr>
      <t>赣州市财产保险公司县域保费收入情况2019年（当月数）</t>
    </r>
    <r>
      <rPr>
        <b/>
        <sz val="16"/>
        <rFont val="宋体"/>
        <charset val="134"/>
      </rPr>
      <t>统计表</t>
    </r>
  </si>
  <si>
    <t xml:space="preserve">制表单位：赣州市保险行业协会                 填报日期 ：2020-3-3                     (货币单位:万元)     </t>
  </si>
  <si>
    <t>填报单位：（公司名称）中银保险有限公司赣州中心支公司</t>
  </si>
  <si>
    <t xml:space="preserve">制表单位：赣州市保险行业协会                 填报日期 ： 2020-3-3                   (货币单位:万元)     </t>
  </si>
</sst>
</file>

<file path=xl/styles.xml><?xml version="1.0" encoding="utf-8"?>
<styleSheet xmlns="http://schemas.openxmlformats.org/spreadsheetml/2006/main">
  <numFmts count="16">
    <numFmt numFmtId="176" formatCode="#0.00%"/>
    <numFmt numFmtId="41" formatCode="_ * #,##0_ ;_ * \-#,##0_ ;_ * &quot;-&quot;_ ;_ @_ "/>
    <numFmt numFmtId="177" formatCode="_ * #,##0_ ;_ * \-#,##0_ ;_ * &quot;-&quot;??_ ;_ @_ "/>
    <numFmt numFmtId="42" formatCode="_ &quot;￥&quot;* #,##0_ ;_ &quot;￥&quot;* \-#,##0_ ;_ &quot;￥&quot;* &quot;-&quot;_ ;_ @_ "/>
    <numFmt numFmtId="178" formatCode="0.0"/>
    <numFmt numFmtId="43" formatCode="_ * #,##0.00_ ;_ * \-#,##0.00_ ;_ * &quot;-&quot;??_ ;_ @_ "/>
    <numFmt numFmtId="179" formatCode="0_ "/>
    <numFmt numFmtId="44" formatCode="_ &quot;￥&quot;* #,##0.00_ ;_ &quot;￥&quot;* \-#,##0.00_ ;_ &quot;￥&quot;* &quot;-&quot;??_ ;_ @_ "/>
    <numFmt numFmtId="180" formatCode="0.0000_);[Red]\(0.0000\)"/>
    <numFmt numFmtId="181" formatCode="0.00_ "/>
    <numFmt numFmtId="182" formatCode="0.00_);[Red]\(0.00\)"/>
    <numFmt numFmtId="183" formatCode="0.0%"/>
    <numFmt numFmtId="184" formatCode="#,##0.00_ "/>
    <numFmt numFmtId="185" formatCode="0.0_);[Red]\(0.0\)"/>
    <numFmt numFmtId="186" formatCode="0_);[Red]\(0\)"/>
    <numFmt numFmtId="187" formatCode="[DBNum2][$RMB]General;[Red][DBNum2][$RMB]General"/>
  </numFmts>
  <fonts count="78">
    <font>
      <sz val="12"/>
      <name val="宋体"/>
      <charset val="134"/>
    </font>
    <font>
      <sz val="11"/>
      <color theme="1"/>
      <name val="Tahoma"/>
      <charset val="134"/>
    </font>
    <font>
      <sz val="14"/>
      <color theme="1"/>
      <name val="黑体"/>
      <charset val="134"/>
    </font>
    <font>
      <b/>
      <sz val="16"/>
      <name val="宋体"/>
      <charset val="134"/>
      <scheme val="major"/>
    </font>
    <font>
      <sz val="10"/>
      <name val="宋体"/>
      <charset val="134"/>
    </font>
    <font>
      <sz val="9"/>
      <color theme="1"/>
      <name val="SimSun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b/>
      <sz val="11"/>
      <color theme="1"/>
      <name val="Tahoma"/>
      <charset val="134"/>
    </font>
    <font>
      <b/>
      <sz val="9"/>
      <color theme="1"/>
      <name val="SimSun"/>
      <charset val="134"/>
    </font>
    <font>
      <b/>
      <sz val="16"/>
      <name val="宋体"/>
      <charset val="134"/>
    </font>
    <font>
      <sz val="10"/>
      <color theme="1"/>
      <name val="Tahoma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theme="1"/>
      <name val="Tahoma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"/>
      <scheme val="minor"/>
    </font>
    <font>
      <sz val="10"/>
      <name val="SimSun"/>
      <charset val="134"/>
    </font>
    <font>
      <sz val="9"/>
      <name val="SimSun"/>
      <charset val="134"/>
    </font>
    <font>
      <sz val="11"/>
      <color indexed="8"/>
      <name val="Tahoma"/>
      <charset val="134"/>
    </font>
    <font>
      <sz val="14"/>
      <color indexed="8"/>
      <name val="黑体"/>
      <charset val="134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ajor"/>
    </font>
    <font>
      <b/>
      <sz val="2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8"/>
      <color theme="1"/>
      <name val="宋体"/>
      <charset val="134"/>
    </font>
    <font>
      <sz val="28"/>
      <color theme="1"/>
      <name val="Tahoma"/>
      <charset val="134"/>
    </font>
    <font>
      <b/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color indexed="8"/>
      <name val="仿宋"/>
      <charset val="134"/>
    </font>
    <font>
      <sz val="26"/>
      <color theme="1"/>
      <name val="宋体"/>
      <charset val="134"/>
    </font>
    <font>
      <sz val="26"/>
      <color theme="1"/>
      <name val="Tahoma"/>
      <charset val="134"/>
    </font>
    <font>
      <sz val="10"/>
      <color indexed="8"/>
      <name val="Arial"/>
      <charset val="134"/>
    </font>
    <font>
      <sz val="20"/>
      <color theme="1"/>
      <name val="宋体"/>
      <charset val="134"/>
    </font>
    <font>
      <sz val="20"/>
      <color theme="1"/>
      <name val="Tahoma"/>
      <charset val="134"/>
    </font>
    <font>
      <sz val="16"/>
      <color theme="1"/>
      <name val="宋体"/>
      <charset val="134"/>
    </font>
    <font>
      <sz val="16"/>
      <color theme="1"/>
      <name val="Tahoma"/>
      <charset val="134"/>
    </font>
    <font>
      <sz val="1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  <scheme val="minor"/>
    </font>
    <font>
      <sz val="11"/>
      <color rgb="FF000000"/>
      <name val="Tahoma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2"/>
      <color indexed="3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0"/>
    </font>
    <font>
      <sz val="10"/>
      <name val="Arial"/>
      <charset val="0"/>
    </font>
    <font>
      <sz val="11"/>
      <color indexed="52"/>
      <name val="宋体"/>
      <charset val="134"/>
    </font>
    <font>
      <sz val="12"/>
      <name val="Times New Roman"/>
      <charset val="0"/>
    </font>
    <font>
      <u/>
      <sz val="11"/>
      <color indexed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69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30" fillId="1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61" fillId="20" borderId="2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3" fillId="11" borderId="27" applyNumberFormat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17" borderId="26" applyNumberFormat="0" applyFont="0" applyAlignment="0" applyProtection="0">
      <alignment vertical="center"/>
    </xf>
    <xf numFmtId="0" fontId="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72" fillId="0" borderId="0"/>
    <xf numFmtId="0" fontId="53" fillId="0" borderId="0" applyNumberForma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0" fillId="0" borderId="31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72" fillId="0" borderId="0">
      <alignment vertical="center"/>
    </xf>
    <xf numFmtId="0" fontId="54" fillId="0" borderId="29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7" fillId="11" borderId="24" applyNumberFormat="0" applyAlignment="0" applyProtection="0">
      <alignment vertical="center"/>
    </xf>
    <xf numFmtId="0" fontId="63" fillId="11" borderId="27" applyNumberFormat="0" applyAlignment="0" applyProtection="0">
      <alignment vertical="center"/>
    </xf>
    <xf numFmtId="0" fontId="69" fillId="27" borderId="30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73" fillId="0" borderId="32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57" fillId="11" borderId="24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4" fillId="0" borderId="0"/>
    <xf numFmtId="0" fontId="30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70" fillId="0" borderId="31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30" fillId="0" borderId="0">
      <alignment vertical="center"/>
    </xf>
    <xf numFmtId="0" fontId="27" fillId="0" borderId="0">
      <alignment vertical="center"/>
    </xf>
    <xf numFmtId="0" fontId="0" fillId="0" borderId="0"/>
    <xf numFmtId="0" fontId="65" fillId="0" borderId="0"/>
    <xf numFmtId="0" fontId="0" fillId="0" borderId="0"/>
    <xf numFmtId="0" fontId="65" fillId="0" borderId="0">
      <alignment vertical="center"/>
    </xf>
    <xf numFmtId="0" fontId="77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58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62" fillId="22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0" fontId="69" fillId="27" borderId="30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32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8" fillId="1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61" fillId="20" borderId="27" applyNumberFormat="0" applyAlignment="0" applyProtection="0">
      <alignment vertical="center"/>
    </xf>
    <xf numFmtId="0" fontId="71" fillId="0" borderId="0"/>
    <xf numFmtId="0" fontId="71" fillId="0" borderId="0">
      <alignment vertical="center"/>
    </xf>
    <xf numFmtId="0" fontId="30" fillId="17" borderId="26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</cellStyleXfs>
  <cellXfs count="419">
    <xf numFmtId="0" fontId="0" fillId="0" borderId="0" xfId="0" applyAlignment="1">
      <alignment vertical="center"/>
    </xf>
    <xf numFmtId="0" fontId="1" fillId="0" borderId="0" xfId="0" applyFont="1" applyFill="1" applyAlignment="1"/>
    <xf numFmtId="10" fontId="1" fillId="0" borderId="0" xfId="0" applyNumberFormat="1" applyFont="1" applyFill="1" applyAlignment="1"/>
    <xf numFmtId="0" fontId="2" fillId="0" borderId="0" xfId="0" applyFont="1" applyFill="1" applyAlignment="1"/>
    <xf numFmtId="0" fontId="3" fillId="0" borderId="0" xfId="107" applyFont="1" applyAlignment="1" applyProtection="1">
      <alignment horizontal="center" vertical="center"/>
      <protection locked="0"/>
    </xf>
    <xf numFmtId="10" fontId="3" fillId="0" borderId="0" xfId="107" applyNumberFormat="1" applyFont="1" applyAlignment="1" applyProtection="1">
      <alignment horizontal="center" vertical="center"/>
      <protection locked="0"/>
    </xf>
    <xf numFmtId="0" fontId="0" fillId="0" borderId="1" xfId="107" applyFont="1" applyBorder="1" applyAlignment="1" applyProtection="1">
      <alignment horizontal="left" vertical="center"/>
      <protection locked="0"/>
    </xf>
    <xf numFmtId="10" fontId="0" fillId="0" borderId="1" xfId="107" applyNumberFormat="1" applyFont="1" applyBorder="1" applyAlignment="1" applyProtection="1">
      <alignment horizontal="left" vertical="center"/>
      <protection locked="0"/>
    </xf>
    <xf numFmtId="0" fontId="4" fillId="2" borderId="2" xfId="107" applyFont="1" applyFill="1" applyBorder="1" applyAlignment="1">
      <alignment horizontal="center" vertical="center" wrapText="1"/>
    </xf>
    <xf numFmtId="0" fontId="0" fillId="2" borderId="3" xfId="107" applyFont="1" applyFill="1" applyBorder="1" applyAlignment="1">
      <alignment horizontal="left" vertical="center"/>
    </xf>
    <xf numFmtId="0" fontId="0" fillId="2" borderId="4" xfId="107" applyFont="1" applyFill="1" applyBorder="1" applyAlignment="1">
      <alignment horizontal="left" vertical="center"/>
    </xf>
    <xf numFmtId="10" fontId="0" fillId="2" borderId="4" xfId="107" applyNumberFormat="1" applyFont="1" applyFill="1" applyBorder="1" applyAlignment="1">
      <alignment horizontal="left" vertical="center"/>
    </xf>
    <xf numFmtId="0" fontId="4" fillId="2" borderId="5" xfId="107" applyFont="1" applyFill="1" applyBorder="1" applyAlignment="1">
      <alignment horizontal="center" vertical="center" wrapText="1"/>
    </xf>
    <xf numFmtId="0" fontId="4" fillId="2" borderId="6" xfId="107" applyFont="1" applyFill="1" applyBorder="1" applyAlignment="1">
      <alignment horizontal="center" vertical="center" wrapText="1"/>
    </xf>
    <xf numFmtId="10" fontId="4" fillId="2" borderId="6" xfId="107" applyNumberFormat="1" applyFont="1" applyFill="1" applyBorder="1" applyAlignment="1">
      <alignment horizontal="center" vertical="center" wrapText="1"/>
    </xf>
    <xf numFmtId="0" fontId="4" fillId="2" borderId="6" xfId="109" applyFont="1" applyFill="1" applyBorder="1" applyAlignment="1">
      <alignment horizontal="center" vertical="center" wrapText="1"/>
    </xf>
    <xf numFmtId="0" fontId="4" fillId="2" borderId="2" xfId="109" applyFont="1" applyFill="1" applyBorder="1" applyAlignment="1">
      <alignment horizontal="center" vertical="center" wrapText="1"/>
    </xf>
    <xf numFmtId="10" fontId="4" fillId="2" borderId="2" xfId="109" applyNumberFormat="1" applyFont="1" applyFill="1" applyBorder="1" applyAlignment="1">
      <alignment horizontal="center" vertical="center" wrapText="1"/>
    </xf>
    <xf numFmtId="0" fontId="5" fillId="0" borderId="6" xfId="111" applyFont="1" applyBorder="1" applyAlignment="1">
      <alignment horizontal="center" vertical="center" wrapText="1"/>
    </xf>
    <xf numFmtId="0" fontId="4" fillId="2" borderId="7" xfId="107" applyFont="1" applyFill="1" applyBorder="1" applyAlignment="1">
      <alignment horizontal="center" vertical="center" wrapText="1"/>
    </xf>
    <xf numFmtId="0" fontId="4" fillId="2" borderId="7" xfId="109" applyFont="1" applyFill="1" applyBorder="1" applyAlignment="1">
      <alignment horizontal="center" vertical="center" wrapText="1"/>
    </xf>
    <xf numFmtId="10" fontId="4" fillId="2" borderId="7" xfId="109" applyNumberFormat="1" applyFont="1" applyFill="1" applyBorder="1" applyAlignment="1">
      <alignment horizontal="center" vertical="center" wrapText="1"/>
    </xf>
    <xf numFmtId="182" fontId="4" fillId="2" borderId="6" xfId="107" applyNumberFormat="1" applyFont="1" applyFill="1" applyBorder="1" applyAlignment="1">
      <alignment horizontal="center" vertical="center" wrapText="1"/>
    </xf>
    <xf numFmtId="182" fontId="6" fillId="2" borderId="6" xfId="107" applyNumberFormat="1" applyFont="1" applyFill="1" applyBorder="1" applyAlignment="1" applyProtection="1">
      <alignment horizontal="right" vertical="center"/>
      <protection locked="0"/>
    </xf>
    <xf numFmtId="10" fontId="7" fillId="2" borderId="6" xfId="107" applyNumberFormat="1" applyFont="1" applyFill="1" applyBorder="1" applyAlignment="1">
      <alignment horizontal="right" vertical="center"/>
    </xf>
    <xf numFmtId="182" fontId="4" fillId="2" borderId="6" xfId="107" applyNumberFormat="1" applyFont="1" applyFill="1" applyBorder="1" applyAlignment="1" applyProtection="1">
      <alignment horizontal="right" vertical="center"/>
      <protection locked="0"/>
    </xf>
    <xf numFmtId="182" fontId="4" fillId="2" borderId="6" xfId="107" applyNumberFormat="1" applyFont="1" applyFill="1" applyBorder="1" applyAlignment="1">
      <alignment horizontal="center" vertical="center"/>
    </xf>
    <xf numFmtId="182" fontId="7" fillId="2" borderId="6" xfId="107" applyNumberFormat="1" applyFont="1" applyFill="1" applyBorder="1" applyAlignment="1">
      <alignment horizontal="right" vertical="center"/>
    </xf>
    <xf numFmtId="182" fontId="7" fillId="2" borderId="6" xfId="107" applyNumberFormat="1" applyFont="1" applyFill="1" applyBorder="1" applyAlignment="1" applyProtection="1">
      <alignment horizontal="right" vertical="center"/>
      <protection locked="0"/>
    </xf>
    <xf numFmtId="0" fontId="4" fillId="2" borderId="6" xfId="107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10" fontId="8" fillId="0" borderId="0" xfId="0" applyNumberFormat="1" applyFont="1" applyFill="1" applyAlignment="1"/>
    <xf numFmtId="10" fontId="7" fillId="2" borderId="6" xfId="14" applyNumberFormat="1" applyFont="1" applyFill="1" applyBorder="1" applyAlignment="1">
      <alignment horizontal="right" vertical="center"/>
    </xf>
    <xf numFmtId="182" fontId="7" fillId="2" borderId="6" xfId="164" applyNumberFormat="1" applyFont="1" applyFill="1" applyBorder="1" applyAlignment="1">
      <alignment horizontal="right" vertical="center"/>
    </xf>
    <xf numFmtId="0" fontId="3" fillId="0" borderId="0" xfId="107" applyFont="1" applyFill="1" applyAlignment="1" applyProtection="1">
      <alignment horizontal="center" vertical="center"/>
      <protection locked="0"/>
    </xf>
    <xf numFmtId="0" fontId="0" fillId="0" borderId="1" xfId="107" applyFont="1" applyFill="1" applyBorder="1" applyAlignment="1" applyProtection="1">
      <alignment horizontal="left" vertical="center"/>
      <protection locked="0"/>
    </xf>
    <xf numFmtId="0" fontId="9" fillId="2" borderId="3" xfId="107" applyFont="1" applyFill="1" applyBorder="1" applyAlignment="1">
      <alignment horizontal="left" vertical="center"/>
    </xf>
    <xf numFmtId="0" fontId="9" fillId="2" borderId="4" xfId="107" applyFont="1" applyFill="1" applyBorder="1" applyAlignment="1">
      <alignment horizontal="left" vertical="center"/>
    </xf>
    <xf numFmtId="0" fontId="6" fillId="2" borderId="6" xfId="107" applyFont="1" applyFill="1" applyBorder="1" applyAlignment="1">
      <alignment horizontal="center" vertical="center" wrapText="1"/>
    </xf>
    <xf numFmtId="0" fontId="6" fillId="2" borderId="6" xfId="109" applyFont="1" applyFill="1" applyBorder="1" applyAlignment="1">
      <alignment horizontal="center" vertical="center" wrapText="1"/>
    </xf>
    <xf numFmtId="0" fontId="6" fillId="2" borderId="2" xfId="109" applyFont="1" applyFill="1" applyBorder="1" applyAlignment="1">
      <alignment horizontal="center" vertical="center" wrapText="1"/>
    </xf>
    <xf numFmtId="0" fontId="5" fillId="0" borderId="6" xfId="111" applyFont="1" applyFill="1" applyBorder="1" applyAlignment="1">
      <alignment horizontal="center" vertical="center" wrapText="1"/>
    </xf>
    <xf numFmtId="0" fontId="6" fillId="2" borderId="7" xfId="109" applyFont="1" applyFill="1" applyBorder="1" applyAlignment="1">
      <alignment horizontal="center" vertical="center" wrapText="1"/>
    </xf>
    <xf numFmtId="182" fontId="6" fillId="2" borderId="6" xfId="167" applyNumberFormat="1" applyFont="1" applyFill="1" applyBorder="1" applyAlignment="1" applyProtection="1">
      <alignment horizontal="right" vertical="center"/>
      <protection locked="0"/>
    </xf>
    <xf numFmtId="10" fontId="7" fillId="2" borderId="6" xfId="167" applyNumberFormat="1" applyFont="1" applyFill="1" applyBorder="1" applyAlignment="1">
      <alignment horizontal="right" vertical="center"/>
    </xf>
    <xf numFmtId="182" fontId="7" fillId="2" borderId="6" xfId="167" applyNumberFormat="1" applyFont="1" applyFill="1" applyBorder="1" applyAlignment="1">
      <alignment horizontal="right" vertical="center"/>
    </xf>
    <xf numFmtId="182" fontId="7" fillId="2" borderId="6" xfId="167" applyNumberFormat="1" applyFont="1" applyFill="1" applyBorder="1" applyAlignment="1" applyProtection="1">
      <alignment horizontal="right" vertical="center"/>
      <protection locked="0"/>
    </xf>
    <xf numFmtId="181" fontId="7" fillId="2" borderId="6" xfId="167" applyNumberFormat="1" applyFont="1" applyFill="1" applyBorder="1" applyAlignment="1" applyProtection="1">
      <alignment horizontal="right" vertical="center"/>
      <protection locked="0"/>
    </xf>
    <xf numFmtId="10" fontId="10" fillId="2" borderId="6" xfId="167" applyNumberFormat="1" applyFont="1" applyFill="1" applyBorder="1" applyAlignment="1">
      <alignment horizontal="right" vertical="center"/>
    </xf>
    <xf numFmtId="182" fontId="10" fillId="2" borderId="6" xfId="167" applyNumberFormat="1" applyFont="1" applyFill="1" applyBorder="1" applyAlignment="1">
      <alignment horizontal="right" vertical="center"/>
    </xf>
    <xf numFmtId="182" fontId="10" fillId="2" borderId="6" xfId="167" applyNumberFormat="1" applyFont="1" applyFill="1" applyBorder="1" applyAlignment="1" applyProtection="1">
      <alignment horizontal="right" vertical="center"/>
      <protection locked="0"/>
    </xf>
    <xf numFmtId="182" fontId="7" fillId="2" borderId="6" xfId="167" applyNumberFormat="1" applyFont="1" applyFill="1" applyBorder="1" applyAlignment="1" applyProtection="1">
      <alignment horizontal="right" vertical="center"/>
    </xf>
    <xf numFmtId="182" fontId="7" fillId="2" borderId="6" xfId="168" applyNumberFormat="1" applyFont="1" applyFill="1" applyBorder="1" applyAlignment="1">
      <alignment horizontal="right" vertical="center"/>
    </xf>
    <xf numFmtId="181" fontId="7" fillId="2" borderId="6" xfId="168" applyNumberFormat="1" applyFont="1" applyFill="1" applyBorder="1" applyAlignment="1">
      <alignment horizontal="right" vertical="center"/>
    </xf>
    <xf numFmtId="182" fontId="10" fillId="2" borderId="6" xfId="168" applyNumberFormat="1" applyFont="1" applyFill="1" applyBorder="1" applyAlignment="1">
      <alignment horizontal="right" vertical="center"/>
    </xf>
    <xf numFmtId="0" fontId="11" fillId="0" borderId="0" xfId="0" applyFont="1" applyFill="1" applyAlignment="1"/>
    <xf numFmtId="182" fontId="1" fillId="0" borderId="0" xfId="0" applyNumberFormat="1" applyFont="1" applyFill="1" applyAlignment="1"/>
    <xf numFmtId="0" fontId="0" fillId="0" borderId="1" xfId="107" applyFont="1" applyBorder="1" applyAlignment="1" applyProtection="1">
      <alignment horizontal="center" vertical="center"/>
      <protection locked="0"/>
    </xf>
    <xf numFmtId="0" fontId="4" fillId="2" borderId="8" xfId="107" applyFont="1" applyFill="1" applyBorder="1" applyAlignment="1">
      <alignment horizontal="center" vertical="center" wrapText="1"/>
    </xf>
    <xf numFmtId="0" fontId="6" fillId="2" borderId="6" xfId="166" applyFont="1" applyFill="1" applyBorder="1" applyAlignment="1">
      <alignment horizontal="center" vertical="center" wrapText="1"/>
    </xf>
    <xf numFmtId="0" fontId="6" fillId="2" borderId="2" xfId="166" applyFont="1" applyFill="1" applyBorder="1" applyAlignment="1">
      <alignment horizontal="center" vertical="center" wrapText="1"/>
    </xf>
    <xf numFmtId="0" fontId="12" fillId="0" borderId="9" xfId="111" applyFont="1" applyFill="1" applyBorder="1" applyAlignment="1">
      <alignment horizontal="center" vertical="center" wrapText="1"/>
    </xf>
    <xf numFmtId="0" fontId="6" fillId="2" borderId="7" xfId="166" applyFont="1" applyFill="1" applyBorder="1" applyAlignment="1">
      <alignment horizontal="center" vertical="center" wrapText="1"/>
    </xf>
    <xf numFmtId="0" fontId="6" fillId="2" borderId="6" xfId="107" applyNumberFormat="1" applyFont="1" applyFill="1" applyBorder="1" applyAlignment="1">
      <alignment horizontal="center" vertical="center"/>
    </xf>
    <xf numFmtId="10" fontId="10" fillId="2" borderId="6" xfId="107" applyNumberFormat="1" applyFont="1" applyFill="1" applyBorder="1" applyAlignment="1">
      <alignment horizontal="right" vertical="center"/>
    </xf>
    <xf numFmtId="182" fontId="10" fillId="2" borderId="6" xfId="107" applyNumberFormat="1" applyFont="1" applyFill="1" applyBorder="1" applyAlignment="1">
      <alignment horizontal="right" vertical="center"/>
    </xf>
    <xf numFmtId="182" fontId="10" fillId="2" borderId="6" xfId="107" applyNumberFormat="1" applyFont="1" applyFill="1" applyBorder="1" applyAlignment="1" applyProtection="1">
      <alignment horizontal="right" vertical="center"/>
      <protection locked="0"/>
    </xf>
    <xf numFmtId="0" fontId="12" fillId="0" borderId="3" xfId="111" applyFont="1" applyFill="1" applyBorder="1" applyAlignment="1">
      <alignment horizontal="center" vertical="center" wrapText="1"/>
    </xf>
    <xf numFmtId="0" fontId="12" fillId="0" borderId="10" xfId="111" applyFont="1" applyFill="1" applyBorder="1" applyAlignment="1">
      <alignment horizontal="center" vertical="center" wrapText="1"/>
    </xf>
    <xf numFmtId="182" fontId="7" fillId="2" borderId="6" xfId="107" applyNumberFormat="1" applyFont="1" applyFill="1" applyBorder="1" applyAlignment="1" applyProtection="1">
      <alignment horizontal="right" vertical="center"/>
    </xf>
    <xf numFmtId="0" fontId="9" fillId="2" borderId="11" xfId="107" applyFont="1" applyFill="1" applyBorder="1" applyAlignment="1">
      <alignment horizontal="left" vertical="center"/>
    </xf>
    <xf numFmtId="0" fontId="6" fillId="2" borderId="6" xfId="165" applyFont="1" applyFill="1" applyBorder="1" applyAlignment="1">
      <alignment horizontal="center" vertical="center" wrapText="1"/>
    </xf>
    <xf numFmtId="0" fontId="6" fillId="2" borderId="2" xfId="165" applyFont="1" applyFill="1" applyBorder="1" applyAlignment="1">
      <alignment horizontal="center" vertical="center" wrapText="1"/>
    </xf>
    <xf numFmtId="10" fontId="6" fillId="2" borderId="2" xfId="109" applyNumberFormat="1" applyFont="1" applyFill="1" applyBorder="1" applyAlignment="1">
      <alignment horizontal="center" vertical="center" wrapText="1"/>
    </xf>
    <xf numFmtId="0" fontId="12" fillId="0" borderId="6" xfId="111" applyFont="1" applyFill="1" applyBorder="1" applyAlignment="1">
      <alignment horizontal="center" vertical="center" wrapText="1"/>
    </xf>
    <xf numFmtId="182" fontId="12" fillId="0" borderId="6" xfId="111" applyNumberFormat="1" applyFont="1" applyFill="1" applyBorder="1" applyAlignment="1">
      <alignment horizontal="center" vertical="center" wrapText="1"/>
    </xf>
    <xf numFmtId="0" fontId="6" fillId="2" borderId="7" xfId="165" applyFont="1" applyFill="1" applyBorder="1" applyAlignment="1">
      <alignment horizontal="center" vertical="center" wrapText="1"/>
    </xf>
    <xf numFmtId="10" fontId="6" fillId="2" borderId="7" xfId="109" applyNumberFormat="1" applyFont="1" applyFill="1" applyBorder="1" applyAlignment="1">
      <alignment horizontal="center" vertical="center" wrapText="1"/>
    </xf>
    <xf numFmtId="0" fontId="12" fillId="0" borderId="12" xfId="111" applyFont="1" applyFill="1" applyBorder="1" applyAlignment="1">
      <alignment horizontal="center" vertical="center" wrapText="1"/>
    </xf>
    <xf numFmtId="182" fontId="12" fillId="0" borderId="12" xfId="111" applyNumberFormat="1" applyFont="1" applyFill="1" applyBorder="1" applyAlignment="1">
      <alignment horizontal="center" vertical="center" wrapText="1"/>
    </xf>
    <xf numFmtId="181" fontId="7" fillId="2" borderId="6" xfId="164" applyNumberFormat="1" applyFont="1" applyFill="1" applyBorder="1" applyAlignment="1">
      <alignment horizontal="right" vertical="center"/>
    </xf>
    <xf numFmtId="182" fontId="10" fillId="2" borderId="6" xfId="164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10" fontId="1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13" fillId="0" borderId="0" xfId="107" applyFont="1" applyFill="1" applyBorder="1" applyAlignment="1" applyProtection="1">
      <alignment horizontal="center" vertical="center"/>
      <protection locked="0"/>
    </xf>
    <xf numFmtId="0" fontId="3" fillId="0" borderId="0" xfId="107" applyFont="1" applyFill="1" applyBorder="1" applyAlignment="1" applyProtection="1">
      <alignment horizontal="center" vertical="center"/>
      <protection locked="0"/>
    </xf>
    <xf numFmtId="10" fontId="3" fillId="0" borderId="0" xfId="107" applyNumberFormat="1" applyFont="1" applyFill="1" applyBorder="1" applyAlignment="1" applyProtection="1">
      <alignment horizontal="center" vertical="center"/>
      <protection locked="0"/>
    </xf>
    <xf numFmtId="10" fontId="0" fillId="0" borderId="1" xfId="107" applyNumberFormat="1" applyFont="1" applyFill="1" applyBorder="1" applyAlignment="1" applyProtection="1">
      <alignment horizontal="left" vertical="center"/>
      <protection locked="0"/>
    </xf>
    <xf numFmtId="0" fontId="4" fillId="3" borderId="6" xfId="107" applyFont="1" applyFill="1" applyBorder="1" applyAlignment="1">
      <alignment horizontal="center" vertical="center" wrapText="1"/>
    </xf>
    <xf numFmtId="0" fontId="4" fillId="3" borderId="2" xfId="107" applyFont="1" applyFill="1" applyBorder="1" applyAlignment="1">
      <alignment horizontal="center" vertical="center" wrapText="1"/>
    </xf>
    <xf numFmtId="10" fontId="4" fillId="3" borderId="6" xfId="107" applyNumberFormat="1" applyFont="1" applyFill="1" applyBorder="1" applyAlignment="1">
      <alignment horizontal="center" vertical="center" wrapText="1"/>
    </xf>
    <xf numFmtId="0" fontId="4" fillId="3" borderId="5" xfId="107" applyFont="1" applyFill="1" applyBorder="1" applyAlignment="1">
      <alignment horizontal="center" vertical="center" wrapText="1"/>
    </xf>
    <xf numFmtId="0" fontId="4" fillId="0" borderId="6" xfId="109" applyFont="1" applyFill="1" applyBorder="1" applyAlignment="1">
      <alignment horizontal="center" vertical="center" wrapText="1"/>
    </xf>
    <xf numFmtId="10" fontId="4" fillId="3" borderId="2" xfId="109" applyNumberFormat="1" applyFont="1" applyFill="1" applyBorder="1" applyAlignment="1">
      <alignment horizontal="center" vertical="center" wrapText="1"/>
    </xf>
    <xf numFmtId="0" fontId="4" fillId="3" borderId="7" xfId="107" applyFont="1" applyFill="1" applyBorder="1" applyAlignment="1">
      <alignment horizontal="center" vertical="center" wrapText="1"/>
    </xf>
    <xf numFmtId="10" fontId="4" fillId="3" borderId="7" xfId="109" applyNumberFormat="1" applyFont="1" applyFill="1" applyBorder="1" applyAlignment="1">
      <alignment horizontal="center" vertical="center" wrapText="1"/>
    </xf>
    <xf numFmtId="182" fontId="4" fillId="0" borderId="6" xfId="107" applyNumberFormat="1" applyFont="1" applyFill="1" applyBorder="1" applyAlignment="1">
      <alignment horizontal="center" vertical="center" wrapText="1"/>
    </xf>
    <xf numFmtId="182" fontId="6" fillId="0" borderId="6" xfId="107" applyNumberFormat="1" applyFont="1" applyFill="1" applyBorder="1" applyAlignment="1" applyProtection="1">
      <alignment horizontal="right" vertical="center"/>
      <protection locked="0"/>
    </xf>
    <xf numFmtId="10" fontId="7" fillId="0" borderId="6" xfId="107" applyNumberFormat="1" applyFont="1" applyFill="1" applyBorder="1" applyAlignment="1">
      <alignment horizontal="right" vertical="center"/>
    </xf>
    <xf numFmtId="182" fontId="4" fillId="0" borderId="6" xfId="107" applyNumberFormat="1" applyFont="1" applyFill="1" applyBorder="1" applyAlignment="1" applyProtection="1">
      <alignment horizontal="right" vertical="center"/>
      <protection locked="0"/>
    </xf>
    <xf numFmtId="182" fontId="4" fillId="0" borderId="6" xfId="107" applyNumberFormat="1" applyFont="1" applyFill="1" applyBorder="1" applyAlignment="1">
      <alignment horizontal="center" vertical="center"/>
    </xf>
    <xf numFmtId="182" fontId="7" fillId="0" borderId="6" xfId="107" applyNumberFormat="1" applyFont="1" applyFill="1" applyBorder="1" applyAlignment="1">
      <alignment horizontal="right" vertical="center"/>
    </xf>
    <xf numFmtId="182" fontId="7" fillId="0" borderId="6" xfId="107" applyNumberFormat="1" applyFont="1" applyFill="1" applyBorder="1" applyAlignment="1" applyProtection="1">
      <alignment horizontal="right" vertical="center"/>
      <protection locked="0"/>
    </xf>
    <xf numFmtId="0" fontId="4" fillId="0" borderId="6" xfId="107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10" fontId="8" fillId="0" borderId="0" xfId="0" applyNumberFormat="1" applyFont="1" applyFill="1" applyBorder="1" applyAlignment="1"/>
    <xf numFmtId="0" fontId="4" fillId="3" borderId="6" xfId="109" applyFont="1" applyFill="1" applyBorder="1" applyAlignment="1">
      <alignment horizontal="center" vertical="center" wrapText="1"/>
    </xf>
    <xf numFmtId="10" fontId="7" fillId="0" borderId="6" xfId="14" applyNumberFormat="1" applyFont="1" applyFill="1" applyBorder="1" applyAlignment="1">
      <alignment horizontal="right" vertical="center"/>
    </xf>
    <xf numFmtId="182" fontId="7" fillId="0" borderId="6" xfId="164" applyNumberFormat="1" applyFont="1" applyFill="1" applyBorder="1" applyAlignment="1">
      <alignment horizontal="right" vertical="center"/>
    </xf>
    <xf numFmtId="1" fontId="7" fillId="2" borderId="6" xfId="107" applyNumberFormat="1" applyFont="1" applyFill="1" applyBorder="1" applyAlignment="1" applyProtection="1">
      <alignment horizontal="right" vertical="center"/>
      <protection locked="0"/>
    </xf>
    <xf numFmtId="177" fontId="7" fillId="2" borderId="6" xfId="107" applyNumberFormat="1" applyFont="1" applyFill="1" applyBorder="1" applyAlignment="1" applyProtection="1">
      <alignment horizontal="right" vertical="center"/>
      <protection locked="0"/>
    </xf>
    <xf numFmtId="0" fontId="7" fillId="2" borderId="6" xfId="107" applyFont="1" applyFill="1" applyBorder="1" applyAlignment="1" applyProtection="1">
      <alignment horizontal="right" vertical="center"/>
      <protection locked="0"/>
    </xf>
    <xf numFmtId="1" fontId="4" fillId="2" borderId="6" xfId="107" applyNumberFormat="1" applyFont="1" applyFill="1" applyBorder="1" applyAlignment="1" applyProtection="1">
      <alignment horizontal="right" vertical="center"/>
      <protection locked="0"/>
    </xf>
    <xf numFmtId="1" fontId="7" fillId="2" borderId="6" xfId="107" applyNumberFormat="1" applyFont="1" applyFill="1" applyBorder="1" applyAlignment="1">
      <alignment horizontal="right" vertical="center"/>
    </xf>
    <xf numFmtId="178" fontId="7" fillId="2" borderId="6" xfId="107" applyNumberFormat="1" applyFont="1" applyFill="1" applyBorder="1" applyAlignment="1" applyProtection="1">
      <alignment horizontal="right" vertical="center"/>
      <protection locked="0"/>
    </xf>
    <xf numFmtId="0" fontId="4" fillId="2" borderId="3" xfId="107" applyFont="1" applyFill="1" applyBorder="1" applyAlignment="1">
      <alignment horizontal="center" vertical="center" wrapText="1"/>
    </xf>
    <xf numFmtId="0" fontId="4" fillId="2" borderId="4" xfId="107" applyFont="1" applyFill="1" applyBorder="1" applyAlignment="1">
      <alignment horizontal="center" vertical="center" wrapText="1"/>
    </xf>
    <xf numFmtId="181" fontId="14" fillId="0" borderId="6" xfId="0" applyNumberFormat="1" applyFont="1" applyFill="1" applyBorder="1" applyAlignment="1">
      <alignment horizontal="center" vertical="center" wrapText="1"/>
    </xf>
    <xf numFmtId="182" fontId="4" fillId="2" borderId="6" xfId="107" applyNumberFormat="1" applyFont="1" applyFill="1" applyBorder="1" applyAlignment="1" applyProtection="1">
      <alignment horizontal="center" vertical="center" wrapText="1"/>
      <protection locked="0"/>
    </xf>
    <xf numFmtId="10" fontId="7" fillId="2" borderId="6" xfId="107" applyNumberFormat="1" applyFont="1" applyFill="1" applyBorder="1" applyAlignment="1">
      <alignment horizontal="center" vertical="center" wrapText="1"/>
    </xf>
    <xf numFmtId="10" fontId="14" fillId="0" borderId="6" xfId="0" applyNumberFormat="1" applyFont="1" applyFill="1" applyBorder="1" applyAlignment="1">
      <alignment horizontal="center" vertical="center" wrapText="1"/>
    </xf>
    <xf numFmtId="182" fontId="7" fillId="2" borderId="6" xfId="107" applyNumberFormat="1" applyFont="1" applyFill="1" applyBorder="1" applyAlignment="1">
      <alignment horizontal="center" vertical="center" wrapText="1"/>
    </xf>
    <xf numFmtId="0" fontId="4" fillId="2" borderId="11" xfId="107" applyFont="1" applyFill="1" applyBorder="1" applyAlignment="1">
      <alignment horizontal="center" vertical="center" wrapText="1"/>
    </xf>
    <xf numFmtId="182" fontId="7" fillId="2" borderId="6" xfId="107" applyNumberFormat="1" applyFont="1" applyFill="1" applyBorder="1" applyAlignment="1" applyProtection="1">
      <alignment horizontal="center" vertical="center" wrapText="1"/>
      <protection locked="0"/>
    </xf>
    <xf numFmtId="10" fontId="7" fillId="2" borderId="6" xfId="14" applyNumberFormat="1" applyFont="1" applyFill="1" applyBorder="1" applyAlignment="1">
      <alignment horizontal="center" vertical="center" wrapText="1"/>
    </xf>
    <xf numFmtId="182" fontId="15" fillId="2" borderId="6" xfId="107" applyNumberFormat="1" applyFont="1" applyFill="1" applyBorder="1" applyAlignment="1" applyProtection="1">
      <alignment horizontal="right" vertical="center"/>
      <protection locked="0"/>
    </xf>
    <xf numFmtId="182" fontId="16" fillId="2" borderId="6" xfId="107" applyNumberFormat="1" applyFont="1" applyFill="1" applyBorder="1" applyAlignment="1" applyProtection="1">
      <alignment horizontal="right" vertical="center"/>
      <protection locked="0"/>
    </xf>
    <xf numFmtId="182" fontId="16" fillId="2" borderId="6" xfId="107" applyNumberFormat="1" applyFont="1" applyFill="1" applyBorder="1" applyAlignment="1">
      <alignment horizontal="right" vertical="center"/>
    </xf>
    <xf numFmtId="4" fontId="14" fillId="4" borderId="13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/>
    <xf numFmtId="182" fontId="18" fillId="2" borderId="6" xfId="107" applyNumberFormat="1" applyFont="1" applyFill="1" applyBorder="1" applyAlignment="1">
      <alignment horizontal="center" vertical="center" wrapText="1"/>
    </xf>
    <xf numFmtId="182" fontId="19" fillId="2" borderId="6" xfId="107" applyNumberFormat="1" applyFont="1" applyFill="1" applyBorder="1" applyAlignment="1" applyProtection="1">
      <alignment horizontal="right" vertical="center"/>
      <protection locked="0"/>
    </xf>
    <xf numFmtId="10" fontId="20" fillId="2" borderId="6" xfId="107" applyNumberFormat="1" applyFont="1" applyFill="1" applyBorder="1" applyAlignment="1">
      <alignment horizontal="right" vertical="center"/>
    </xf>
    <xf numFmtId="182" fontId="18" fillId="2" borderId="6" xfId="107" applyNumberFormat="1" applyFont="1" applyFill="1" applyBorder="1" applyAlignment="1" applyProtection="1">
      <alignment horizontal="right" vertical="center"/>
      <protection locked="0"/>
    </xf>
    <xf numFmtId="182" fontId="18" fillId="2" borderId="6" xfId="107" applyNumberFormat="1" applyFont="1" applyFill="1" applyBorder="1" applyAlignment="1">
      <alignment horizontal="center" vertical="center"/>
    </xf>
    <xf numFmtId="182" fontId="20" fillId="2" borderId="6" xfId="107" applyNumberFormat="1" applyFont="1" applyFill="1" applyBorder="1" applyAlignment="1">
      <alignment horizontal="right" vertical="center"/>
    </xf>
    <xf numFmtId="182" fontId="20" fillId="2" borderId="6" xfId="107" applyNumberFormat="1" applyFont="1" applyFill="1" applyBorder="1" applyAlignment="1" applyProtection="1">
      <alignment horizontal="right" vertical="center"/>
      <protection locked="0"/>
    </xf>
    <xf numFmtId="0" fontId="18" fillId="2" borderId="6" xfId="107" applyNumberFormat="1" applyFont="1" applyFill="1" applyBorder="1" applyAlignment="1">
      <alignment horizontal="center" vertical="center"/>
    </xf>
    <xf numFmtId="182" fontId="18" fillId="0" borderId="6" xfId="107" applyNumberFormat="1" applyFont="1" applyFill="1" applyBorder="1" applyAlignment="1" applyProtection="1">
      <alignment horizontal="right" vertical="center"/>
      <protection locked="0"/>
    </xf>
    <xf numFmtId="182" fontId="20" fillId="0" borderId="6" xfId="107" applyNumberFormat="1" applyFont="1" applyFill="1" applyBorder="1" applyAlignment="1" applyProtection="1">
      <alignment horizontal="right" vertical="center"/>
      <protection locked="0"/>
    </xf>
    <xf numFmtId="182" fontId="21" fillId="2" borderId="6" xfId="107" applyNumberFormat="1" applyFont="1" applyFill="1" applyBorder="1" applyAlignment="1" applyProtection="1">
      <alignment horizontal="right" vertical="center"/>
      <protection locked="0"/>
    </xf>
    <xf numFmtId="182" fontId="21" fillId="2" borderId="6" xfId="107" applyNumberFormat="1" applyFont="1" applyFill="1" applyBorder="1" applyAlignment="1">
      <alignment horizontal="right" vertical="center"/>
    </xf>
    <xf numFmtId="10" fontId="20" fillId="2" borderId="6" xfId="14" applyNumberFormat="1" applyFont="1" applyFill="1" applyBorder="1" applyAlignment="1">
      <alignment horizontal="right" vertical="center"/>
    </xf>
    <xf numFmtId="182" fontId="20" fillId="2" borderId="6" xfId="164" applyNumberFormat="1" applyFont="1" applyFill="1" applyBorder="1" applyAlignment="1">
      <alignment horizontal="right" vertical="center"/>
    </xf>
    <xf numFmtId="0" fontId="9" fillId="2" borderId="6" xfId="107" applyFont="1" applyFill="1" applyBorder="1" applyAlignment="1">
      <alignment horizontal="left" vertical="center"/>
    </xf>
    <xf numFmtId="0" fontId="6" fillId="2" borderId="3" xfId="107" applyFont="1" applyFill="1" applyBorder="1" applyAlignment="1">
      <alignment horizontal="center" vertical="center" wrapText="1"/>
    </xf>
    <xf numFmtId="0" fontId="6" fillId="2" borderId="4" xfId="107" applyFont="1" applyFill="1" applyBorder="1" applyAlignment="1">
      <alignment horizontal="center" vertical="center" wrapText="1"/>
    </xf>
    <xf numFmtId="181" fontId="22" fillId="0" borderId="6" xfId="0" applyNumberFormat="1" applyFont="1" applyFill="1" applyBorder="1" applyAlignment="1">
      <alignment horizontal="center" vertical="center"/>
    </xf>
    <xf numFmtId="10" fontId="22" fillId="0" borderId="6" xfId="14" applyNumberFormat="1" applyFont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0" fontId="6" fillId="0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6" fillId="2" borderId="11" xfId="107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181" fontId="23" fillId="0" borderId="6" xfId="0" applyNumberFormat="1" applyFont="1" applyFill="1" applyBorder="1" applyAlignment="1">
      <alignment horizontal="center" vertical="center"/>
    </xf>
    <xf numFmtId="182" fontId="6" fillId="2" borderId="6" xfId="107" applyNumberFormat="1" applyFont="1" applyFill="1" applyBorder="1" applyAlignment="1">
      <alignment horizontal="center" vertical="center"/>
    </xf>
    <xf numFmtId="10" fontId="6" fillId="2" borderId="6" xfId="107" applyNumberFormat="1" applyFont="1" applyFill="1" applyBorder="1" applyAlignment="1">
      <alignment horizontal="center" vertical="center"/>
    </xf>
    <xf numFmtId="182" fontId="4" fillId="2" borderId="6" xfId="164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9" fillId="2" borderId="6" xfId="107" applyFont="1" applyFill="1" applyBorder="1" applyAlignment="1">
      <alignment horizontal="center" vertical="center"/>
    </xf>
    <xf numFmtId="181" fontId="4" fillId="0" borderId="6" xfId="0" applyNumberFormat="1" applyFont="1" applyFill="1" applyBorder="1" applyAlignment="1">
      <alignment horizontal="center" vertical="center"/>
    </xf>
    <xf numFmtId="181" fontId="4" fillId="2" borderId="6" xfId="0" applyNumberFormat="1" applyFont="1" applyFill="1" applyBorder="1" applyAlignment="1">
      <alignment horizontal="right" vertical="center"/>
    </xf>
    <xf numFmtId="181" fontId="7" fillId="2" borderId="6" xfId="107" applyNumberFormat="1" applyFont="1" applyFill="1" applyBorder="1" applyAlignment="1">
      <alignment horizontal="right" vertical="center"/>
    </xf>
    <xf numFmtId="182" fontId="4" fillId="2" borderId="6" xfId="0" applyNumberFormat="1" applyFont="1" applyFill="1" applyBorder="1" applyAlignment="1">
      <alignment horizontal="right" vertical="center"/>
    </xf>
    <xf numFmtId="0" fontId="5" fillId="0" borderId="9" xfId="111" applyFont="1" applyBorder="1" applyAlignment="1">
      <alignment horizontal="center" vertical="center" wrapText="1"/>
    </xf>
    <xf numFmtId="182" fontId="4" fillId="2" borderId="6" xfId="0" applyNumberFormat="1" applyFont="1" applyFill="1" applyBorder="1" applyAlignment="1" applyProtection="1">
      <alignment horizontal="right" vertical="center"/>
      <protection locked="0"/>
    </xf>
    <xf numFmtId="182" fontId="7" fillId="2" borderId="6" xfId="118" applyNumberFormat="1" applyFont="1" applyFill="1" applyBorder="1" applyAlignment="1" applyProtection="1">
      <alignment horizontal="right" vertical="center"/>
      <protection locked="0"/>
    </xf>
    <xf numFmtId="0" fontId="5" fillId="0" borderId="3" xfId="111" applyFont="1" applyBorder="1" applyAlignment="1">
      <alignment horizontal="center" vertical="center" wrapText="1"/>
    </xf>
    <xf numFmtId="0" fontId="5" fillId="0" borderId="10" xfId="111" applyFont="1" applyBorder="1" applyAlignment="1">
      <alignment horizontal="center" vertical="center" wrapText="1"/>
    </xf>
    <xf numFmtId="0" fontId="5" fillId="0" borderId="12" xfId="111" applyFont="1" applyBorder="1" applyAlignment="1">
      <alignment horizontal="center" vertical="center" wrapText="1"/>
    </xf>
    <xf numFmtId="10" fontId="7" fillId="2" borderId="6" xfId="164" applyNumberFormat="1" applyFont="1" applyFill="1" applyBorder="1" applyAlignment="1">
      <alignment horizontal="right" vertical="center"/>
    </xf>
    <xf numFmtId="182" fontId="7" fillId="2" borderId="6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25" fillId="5" borderId="9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right" vertical="center" wrapText="1"/>
    </xf>
    <xf numFmtId="0" fontId="26" fillId="5" borderId="9" xfId="0" applyFont="1" applyFill="1" applyBorder="1" applyAlignment="1">
      <alignment horizontal="right" vertical="center" wrapText="1"/>
    </xf>
    <xf numFmtId="176" fontId="25" fillId="5" borderId="9" xfId="0" applyNumberFormat="1" applyFont="1" applyFill="1" applyBorder="1" applyAlignment="1">
      <alignment horizontal="right" vertical="center" wrapText="1"/>
    </xf>
    <xf numFmtId="0" fontId="15" fillId="2" borderId="2" xfId="107" applyFont="1" applyFill="1" applyBorder="1" applyAlignment="1">
      <alignment horizontal="center" vertical="center" wrapText="1"/>
    </xf>
    <xf numFmtId="0" fontId="15" fillId="2" borderId="5" xfId="107" applyFont="1" applyFill="1" applyBorder="1" applyAlignment="1">
      <alignment horizontal="center" vertical="center" wrapText="1"/>
    </xf>
    <xf numFmtId="0" fontId="15" fillId="2" borderId="2" xfId="109" applyFont="1" applyFill="1" applyBorder="1" applyAlignment="1">
      <alignment horizontal="center" vertical="center" wrapText="1"/>
    </xf>
    <xf numFmtId="0" fontId="15" fillId="2" borderId="7" xfId="107" applyFont="1" applyFill="1" applyBorder="1" applyAlignment="1">
      <alignment horizontal="center" vertical="center" wrapText="1"/>
    </xf>
    <xf numFmtId="0" fontId="15" fillId="2" borderId="7" xfId="109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right" vertical="center" wrapText="1"/>
    </xf>
    <xf numFmtId="176" fontId="25" fillId="0" borderId="9" xfId="0" applyNumberFormat="1" applyFont="1" applyFill="1" applyBorder="1" applyAlignment="1">
      <alignment horizontal="right" vertical="center" wrapText="1"/>
    </xf>
    <xf numFmtId="0" fontId="26" fillId="0" borderId="9" xfId="0" applyFont="1" applyFill="1" applyBorder="1" applyAlignment="1">
      <alignment horizontal="right" vertical="center" wrapText="1"/>
    </xf>
    <xf numFmtId="181" fontId="1" fillId="0" borderId="0" xfId="0" applyNumberFormat="1" applyFont="1" applyFill="1" applyAlignment="1"/>
    <xf numFmtId="181" fontId="3" fillId="0" borderId="0" xfId="107" applyNumberFormat="1" applyFont="1" applyAlignment="1" applyProtection="1">
      <alignment horizontal="center" vertical="center"/>
      <protection locked="0"/>
    </xf>
    <xf numFmtId="181" fontId="0" fillId="0" borderId="1" xfId="107" applyNumberFormat="1" applyFont="1" applyBorder="1" applyAlignment="1" applyProtection="1">
      <alignment horizontal="left" vertical="center"/>
      <protection locked="0"/>
    </xf>
    <xf numFmtId="181" fontId="9" fillId="2" borderId="4" xfId="107" applyNumberFormat="1" applyFont="1" applyFill="1" applyBorder="1" applyAlignment="1">
      <alignment horizontal="left" vertical="center"/>
    </xf>
    <xf numFmtId="181" fontId="6" fillId="2" borderId="6" xfId="107" applyNumberFormat="1" applyFont="1" applyFill="1" applyBorder="1" applyAlignment="1">
      <alignment horizontal="center" vertical="center" wrapText="1"/>
    </xf>
    <xf numFmtId="181" fontId="6" fillId="2" borderId="6" xfId="109" applyNumberFormat="1" applyFont="1" applyFill="1" applyBorder="1" applyAlignment="1">
      <alignment horizontal="center" vertical="center" wrapText="1"/>
    </xf>
    <xf numFmtId="181" fontId="6" fillId="2" borderId="2" xfId="109" applyNumberFormat="1" applyFont="1" applyFill="1" applyBorder="1" applyAlignment="1">
      <alignment horizontal="center" vertical="center" wrapText="1"/>
    </xf>
    <xf numFmtId="181" fontId="6" fillId="2" borderId="7" xfId="109" applyNumberFormat="1" applyFont="1" applyFill="1" applyBorder="1" applyAlignment="1">
      <alignment horizontal="center" vertical="center" wrapText="1"/>
    </xf>
    <xf numFmtId="183" fontId="7" fillId="2" borderId="6" xfId="14" applyNumberFormat="1" applyFont="1" applyFill="1" applyBorder="1" applyAlignment="1" applyProtection="1">
      <alignment horizontal="right" vertical="center"/>
    </xf>
    <xf numFmtId="183" fontId="6" fillId="2" borderId="6" xfId="14" applyNumberFormat="1" applyFont="1" applyFill="1" applyBorder="1" applyAlignment="1" applyProtection="1">
      <alignment horizontal="right" vertical="center"/>
      <protection locked="0"/>
    </xf>
    <xf numFmtId="10" fontId="9" fillId="2" borderId="4" xfId="107" applyNumberFormat="1" applyFont="1" applyFill="1" applyBorder="1" applyAlignment="1">
      <alignment horizontal="left" vertical="center"/>
    </xf>
    <xf numFmtId="10" fontId="6" fillId="2" borderId="6" xfId="107" applyNumberFormat="1" applyFont="1" applyFill="1" applyBorder="1" applyAlignment="1">
      <alignment horizontal="center" vertical="center" wrapText="1"/>
    </xf>
    <xf numFmtId="181" fontId="5" fillId="0" borderId="6" xfId="111" applyNumberFormat="1" applyFont="1" applyBorder="1" applyAlignment="1">
      <alignment horizontal="center" vertical="center" wrapText="1"/>
    </xf>
    <xf numFmtId="10" fontId="3" fillId="0" borderId="0" xfId="107" applyNumberFormat="1" applyFont="1" applyFill="1" applyAlignment="1" applyProtection="1">
      <alignment horizontal="center" vertical="center"/>
      <protection locked="0"/>
    </xf>
    <xf numFmtId="184" fontId="22" fillId="0" borderId="6" xfId="68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Alignment="1"/>
    <xf numFmtId="0" fontId="27" fillId="6" borderId="0" xfId="0" applyFont="1" applyFill="1" applyAlignment="1"/>
    <xf numFmtId="10" fontId="27" fillId="0" borderId="0" xfId="0" applyNumberFormat="1" applyFont="1" applyFill="1" applyAlignment="1"/>
    <xf numFmtId="0" fontId="28" fillId="0" borderId="0" xfId="0" applyFont="1" applyFill="1" applyAlignment="1"/>
    <xf numFmtId="0" fontId="13" fillId="0" borderId="0" xfId="107" applyFont="1" applyFill="1" applyAlignment="1" applyProtection="1">
      <alignment horizontal="center" vertical="center"/>
      <protection locked="0"/>
    </xf>
    <xf numFmtId="10" fontId="13" fillId="0" borderId="0" xfId="107" applyNumberFormat="1" applyFont="1" applyFill="1" applyAlignment="1" applyProtection="1">
      <alignment horizontal="center" vertical="center"/>
      <protection locked="0"/>
    </xf>
    <xf numFmtId="0" fontId="4" fillId="0" borderId="2" xfId="107" applyFont="1" applyFill="1" applyBorder="1" applyAlignment="1">
      <alignment horizontal="center" vertical="center" wrapText="1"/>
    </xf>
    <xf numFmtId="0" fontId="0" fillId="0" borderId="3" xfId="107" applyFont="1" applyFill="1" applyBorder="1" applyAlignment="1">
      <alignment horizontal="left" vertical="center"/>
    </xf>
    <xf numFmtId="0" fontId="0" fillId="0" borderId="4" xfId="107" applyFont="1" applyFill="1" applyBorder="1" applyAlignment="1">
      <alignment horizontal="left" vertical="center"/>
    </xf>
    <xf numFmtId="10" fontId="0" fillId="0" borderId="4" xfId="107" applyNumberFormat="1" applyFont="1" applyFill="1" applyBorder="1" applyAlignment="1">
      <alignment horizontal="left" vertical="center"/>
    </xf>
    <xf numFmtId="0" fontId="4" fillId="0" borderId="5" xfId="107" applyFont="1" applyFill="1" applyBorder="1" applyAlignment="1">
      <alignment horizontal="center" vertical="center" wrapText="1"/>
    </xf>
    <xf numFmtId="0" fontId="4" fillId="0" borderId="6" xfId="107" applyFont="1" applyFill="1" applyBorder="1" applyAlignment="1">
      <alignment horizontal="center" vertical="center" wrapText="1"/>
    </xf>
    <xf numFmtId="10" fontId="4" fillId="0" borderId="6" xfId="107" applyNumberFormat="1" applyFont="1" applyFill="1" applyBorder="1" applyAlignment="1">
      <alignment horizontal="center" vertical="center" wrapText="1"/>
    </xf>
    <xf numFmtId="0" fontId="4" fillId="0" borderId="2" xfId="109" applyFont="1" applyFill="1" applyBorder="1" applyAlignment="1">
      <alignment horizontal="center" vertical="center" wrapText="1"/>
    </xf>
    <xf numFmtId="10" fontId="4" fillId="0" borderId="2" xfId="109" applyNumberFormat="1" applyFont="1" applyFill="1" applyBorder="1" applyAlignment="1">
      <alignment horizontal="center" vertical="center" wrapText="1"/>
    </xf>
    <xf numFmtId="0" fontId="29" fillId="0" borderId="6" xfId="111" applyFont="1" applyFill="1" applyBorder="1" applyAlignment="1">
      <alignment horizontal="center" vertical="center" wrapText="1"/>
    </xf>
    <xf numFmtId="0" fontId="4" fillId="0" borderId="7" xfId="107" applyFont="1" applyFill="1" applyBorder="1" applyAlignment="1">
      <alignment horizontal="center" vertical="center" wrapText="1"/>
    </xf>
    <xf numFmtId="0" fontId="4" fillId="0" borderId="7" xfId="109" applyFont="1" applyFill="1" applyBorder="1" applyAlignment="1">
      <alignment horizontal="center" vertical="center" wrapText="1"/>
    </xf>
    <xf numFmtId="10" fontId="4" fillId="0" borderId="7" xfId="109" applyNumberFormat="1" applyFont="1" applyFill="1" applyBorder="1" applyAlignment="1">
      <alignment horizontal="center" vertical="center" wrapText="1"/>
    </xf>
    <xf numFmtId="182" fontId="4" fillId="6" borderId="6" xfId="107" applyNumberFormat="1" applyFont="1" applyFill="1" applyBorder="1" applyAlignment="1">
      <alignment horizontal="center" vertical="center" wrapText="1"/>
    </xf>
    <xf numFmtId="182" fontId="6" fillId="6" borderId="6" xfId="107" applyNumberFormat="1" applyFont="1" applyFill="1" applyBorder="1" applyAlignment="1" applyProtection="1">
      <alignment horizontal="right" vertical="center"/>
      <protection locked="0"/>
    </xf>
    <xf numFmtId="10" fontId="4" fillId="6" borderId="6" xfId="107" applyNumberFormat="1" applyFont="1" applyFill="1" applyBorder="1" applyAlignment="1">
      <alignment horizontal="right" vertical="center"/>
    </xf>
    <xf numFmtId="182" fontId="4" fillId="6" borderId="6" xfId="107" applyNumberFormat="1" applyFont="1" applyFill="1" applyBorder="1" applyAlignment="1" applyProtection="1">
      <alignment horizontal="right" vertical="center"/>
      <protection locked="0"/>
    </xf>
    <xf numFmtId="10" fontId="4" fillId="0" borderId="6" xfId="107" applyNumberFormat="1" applyFont="1" applyFill="1" applyBorder="1" applyAlignment="1">
      <alignment horizontal="right" vertical="center"/>
    </xf>
    <xf numFmtId="182" fontId="4" fillId="0" borderId="6" xfId="107" applyNumberFormat="1" applyFont="1" applyFill="1" applyBorder="1" applyAlignment="1">
      <alignment horizontal="right" vertical="center"/>
    </xf>
    <xf numFmtId="0" fontId="30" fillId="0" borderId="0" xfId="0" applyFont="1" applyFill="1" applyAlignment="1"/>
    <xf numFmtId="10" fontId="30" fillId="0" borderId="0" xfId="0" applyNumberFormat="1" applyFont="1" applyFill="1" applyAlignment="1"/>
    <xf numFmtId="182" fontId="6" fillId="6" borderId="6" xfId="107" applyNumberFormat="1" applyFont="1" applyFill="1" applyBorder="1" applyAlignment="1">
      <alignment horizontal="right" vertical="center"/>
    </xf>
    <xf numFmtId="182" fontId="4" fillId="6" borderId="6" xfId="107" applyNumberFormat="1" applyFont="1" applyFill="1" applyBorder="1" applyAlignment="1">
      <alignment horizontal="right" vertical="center"/>
    </xf>
    <xf numFmtId="10" fontId="4" fillId="0" borderId="6" xfId="14" applyNumberFormat="1" applyFont="1" applyFill="1" applyBorder="1" applyAlignment="1">
      <alignment horizontal="right" vertical="center"/>
    </xf>
    <xf numFmtId="182" fontId="4" fillId="0" borderId="6" xfId="164" applyNumberFormat="1" applyFont="1" applyFill="1" applyBorder="1" applyAlignment="1">
      <alignment horizontal="right" vertical="center"/>
    </xf>
    <xf numFmtId="0" fontId="29" fillId="0" borderId="6" xfId="111" applyFont="1" applyBorder="1" applyAlignment="1">
      <alignment horizontal="center" vertical="center" wrapText="1"/>
    </xf>
    <xf numFmtId="10" fontId="4" fillId="2" borderId="6" xfId="107" applyNumberFormat="1" applyFont="1" applyFill="1" applyBorder="1" applyAlignment="1">
      <alignment horizontal="right" vertical="center"/>
    </xf>
    <xf numFmtId="182" fontId="4" fillId="2" borderId="6" xfId="107" applyNumberFormat="1" applyFont="1" applyFill="1" applyBorder="1" applyAlignment="1">
      <alignment horizontal="right" vertical="center"/>
    </xf>
    <xf numFmtId="10" fontId="4" fillId="2" borderId="6" xfId="14" applyNumberFormat="1" applyFont="1" applyFill="1" applyBorder="1" applyAlignment="1">
      <alignment horizontal="right" vertical="center"/>
    </xf>
    <xf numFmtId="182" fontId="4" fillId="2" borderId="6" xfId="164" applyNumberFormat="1" applyFont="1" applyFill="1" applyBorder="1" applyAlignment="1">
      <alignment horizontal="right" vertical="center"/>
    </xf>
    <xf numFmtId="181" fontId="7" fillId="0" borderId="6" xfId="107" applyNumberFormat="1" applyFont="1" applyFill="1" applyBorder="1" applyAlignment="1">
      <alignment horizontal="center" vertical="center"/>
    </xf>
    <xf numFmtId="181" fontId="7" fillId="0" borderId="6" xfId="107" applyNumberFormat="1" applyFont="1" applyFill="1" applyBorder="1" applyAlignment="1">
      <alignment horizontal="right" vertical="center"/>
    </xf>
    <xf numFmtId="0" fontId="31" fillId="0" borderId="6" xfId="0" applyFont="1" applyFill="1" applyBorder="1" applyAlignment="1">
      <alignment horizontal="center" vertical="center"/>
    </xf>
    <xf numFmtId="0" fontId="9" fillId="0" borderId="3" xfId="107" applyFont="1" applyFill="1" applyBorder="1" applyAlignment="1">
      <alignment horizontal="left" vertical="center"/>
    </xf>
    <xf numFmtId="0" fontId="9" fillId="0" borderId="4" xfId="107" applyFont="1" applyFill="1" applyBorder="1" applyAlignment="1">
      <alignment horizontal="left" vertical="center"/>
    </xf>
    <xf numFmtId="0" fontId="6" fillId="0" borderId="6" xfId="107" applyFont="1" applyFill="1" applyBorder="1" applyAlignment="1">
      <alignment horizontal="center" vertical="center" wrapText="1"/>
    </xf>
    <xf numFmtId="0" fontId="6" fillId="0" borderId="6" xfId="109" applyFont="1" applyFill="1" applyBorder="1" applyAlignment="1">
      <alignment horizontal="center" vertical="center" wrapText="1"/>
    </xf>
    <xf numFmtId="0" fontId="6" fillId="0" borderId="2" xfId="109" applyFont="1" applyFill="1" applyBorder="1" applyAlignment="1">
      <alignment horizontal="center" vertical="center" wrapText="1"/>
    </xf>
    <xf numFmtId="0" fontId="6" fillId="0" borderId="7" xfId="109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0" fontId="0" fillId="0" borderId="0" xfId="0" applyNumberFormat="1" applyAlignment="1">
      <alignment vertical="center"/>
    </xf>
    <xf numFmtId="181" fontId="32" fillId="0" borderId="14" xfId="0" applyNumberFormat="1" applyFont="1" applyFill="1" applyBorder="1" applyAlignment="1">
      <alignment horizontal="center" vertical="center"/>
    </xf>
    <xf numFmtId="181" fontId="0" fillId="0" borderId="0" xfId="0" applyNumberFormat="1" applyAlignment="1">
      <alignment vertical="center"/>
    </xf>
    <xf numFmtId="181" fontId="0" fillId="0" borderId="0" xfId="0" applyNumberFormat="1" applyFill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Fill="1" applyAlignment="1">
      <alignment vertical="center"/>
    </xf>
    <xf numFmtId="10" fontId="0" fillId="0" borderId="0" xfId="0" applyNumberFormat="1" applyFill="1" applyAlignment="1">
      <alignment vertical="center"/>
    </xf>
    <xf numFmtId="179" fontId="0" fillId="0" borderId="0" xfId="0" applyNumberFormat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/>
    <xf numFmtId="10" fontId="4" fillId="2" borderId="2" xfId="107" applyNumberFormat="1" applyFont="1" applyFill="1" applyBorder="1" applyAlignment="1">
      <alignment horizontal="center" vertical="center" wrapText="1"/>
    </xf>
    <xf numFmtId="0" fontId="4" fillId="2" borderId="14" xfId="107" applyFont="1" applyFill="1" applyBorder="1" applyAlignment="1">
      <alignment horizontal="center" vertical="center" wrapText="1"/>
    </xf>
    <xf numFmtId="10" fontId="4" fillId="2" borderId="8" xfId="107" applyNumberFormat="1" applyFont="1" applyFill="1" applyBorder="1" applyAlignment="1">
      <alignment horizontal="center" vertical="center" wrapText="1"/>
    </xf>
    <xf numFmtId="10" fontId="4" fillId="2" borderId="5" xfId="107" applyNumberFormat="1" applyFont="1" applyFill="1" applyBorder="1" applyAlignment="1">
      <alignment horizontal="center" vertical="center" wrapText="1"/>
    </xf>
    <xf numFmtId="0" fontId="33" fillId="0" borderId="9" xfId="111" applyFont="1" applyBorder="1" applyAlignment="1">
      <alignment horizontal="center" vertical="center" wrapText="1"/>
    </xf>
    <xf numFmtId="10" fontId="33" fillId="0" borderId="9" xfId="111" applyNumberFormat="1" applyFont="1" applyBorder="1" applyAlignment="1">
      <alignment horizontal="center" vertical="center" wrapText="1"/>
    </xf>
    <xf numFmtId="10" fontId="4" fillId="2" borderId="7" xfId="107" applyNumberFormat="1" applyFont="1" applyFill="1" applyBorder="1" applyAlignment="1">
      <alignment horizontal="center" vertical="center" wrapText="1"/>
    </xf>
    <xf numFmtId="10" fontId="5" fillId="0" borderId="9" xfId="111" applyNumberFormat="1" applyFont="1" applyBorder="1" applyAlignment="1">
      <alignment horizontal="center" vertical="center" wrapText="1"/>
    </xf>
    <xf numFmtId="0" fontId="26" fillId="0" borderId="9" xfId="111" applyFont="1" applyBorder="1">
      <alignment vertical="center"/>
    </xf>
    <xf numFmtId="182" fontId="4" fillId="2" borderId="6" xfId="107" applyNumberFormat="1" applyFont="1" applyFill="1" applyBorder="1" applyAlignment="1" applyProtection="1">
      <alignment vertical="center"/>
      <protection locked="0"/>
    </xf>
    <xf numFmtId="10" fontId="4" fillId="2" borderId="6" xfId="107" applyNumberFormat="1" applyFont="1" applyFill="1" applyBorder="1" applyAlignment="1">
      <alignment vertical="center"/>
    </xf>
    <xf numFmtId="10" fontId="7" fillId="2" borderId="6" xfId="107" applyNumberFormat="1" applyFont="1" applyFill="1" applyBorder="1" applyAlignment="1">
      <alignment vertical="center"/>
    </xf>
    <xf numFmtId="0" fontId="26" fillId="0" borderId="9" xfId="111" applyFont="1" applyFill="1" applyBorder="1">
      <alignment vertical="center"/>
    </xf>
    <xf numFmtId="184" fontId="22" fillId="0" borderId="6" xfId="68" applyNumberFormat="1" applyFont="1" applyFill="1" applyBorder="1" applyAlignment="1" applyProtection="1">
      <alignment vertical="center" wrapText="1"/>
      <protection locked="0"/>
    </xf>
    <xf numFmtId="10" fontId="7" fillId="0" borderId="6" xfId="107" applyNumberFormat="1" applyFont="1" applyFill="1" applyBorder="1" applyAlignment="1">
      <alignment vertical="center"/>
    </xf>
    <xf numFmtId="0" fontId="4" fillId="2" borderId="6" xfId="107" applyNumberFormat="1" applyFont="1" applyFill="1" applyBorder="1" applyAlignment="1" applyProtection="1">
      <alignment vertical="center"/>
      <protection locked="0"/>
    </xf>
    <xf numFmtId="10" fontId="4" fillId="2" borderId="6" xfId="14" applyNumberFormat="1" applyFont="1" applyFill="1" applyBorder="1" applyAlignment="1" applyProtection="1">
      <alignment vertical="center"/>
      <protection locked="0"/>
    </xf>
    <xf numFmtId="0" fontId="26" fillId="0" borderId="15" xfId="111" applyFont="1" applyBorder="1">
      <alignment vertical="center"/>
    </xf>
    <xf numFmtId="182" fontId="4" fillId="2" borderId="2" xfId="107" applyNumberFormat="1" applyFont="1" applyFill="1" applyBorder="1" applyAlignment="1" applyProtection="1">
      <alignment vertical="center"/>
      <protection locked="0"/>
    </xf>
    <xf numFmtId="10" fontId="4" fillId="2" borderId="2" xfId="107" applyNumberFormat="1" applyFont="1" applyFill="1" applyBorder="1" applyAlignment="1">
      <alignment vertical="center"/>
    </xf>
    <xf numFmtId="0" fontId="26" fillId="0" borderId="6" xfId="111" applyFont="1" applyBorder="1" applyAlignment="1">
      <alignment horizontal="left" vertical="center"/>
    </xf>
    <xf numFmtId="0" fontId="26" fillId="0" borderId="16" xfId="111" applyFont="1" applyBorder="1">
      <alignment vertical="center"/>
    </xf>
    <xf numFmtId="181" fontId="22" fillId="0" borderId="6" xfId="0" applyNumberFormat="1" applyFont="1" applyFill="1" applyBorder="1" applyAlignment="1">
      <alignment vertical="center"/>
    </xf>
    <xf numFmtId="10" fontId="22" fillId="0" borderId="6" xfId="14" applyNumberFormat="1" applyFont="1" applyBorder="1" applyAlignment="1">
      <alignment vertical="center"/>
    </xf>
    <xf numFmtId="0" fontId="26" fillId="0" borderId="6" xfId="111" applyFont="1" applyBorder="1">
      <alignment vertical="center"/>
    </xf>
    <xf numFmtId="182" fontId="7" fillId="2" borderId="6" xfId="107" applyNumberFormat="1" applyFont="1" applyFill="1" applyBorder="1" applyAlignment="1" applyProtection="1">
      <alignment vertical="center"/>
      <protection locked="0"/>
    </xf>
    <xf numFmtId="10" fontId="34" fillId="0" borderId="6" xfId="0" applyNumberFormat="1" applyFont="1" applyFill="1" applyBorder="1" applyAlignment="1">
      <alignment vertical="center"/>
    </xf>
    <xf numFmtId="0" fontId="3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3" fillId="0" borderId="16" xfId="111" applyFont="1" applyBorder="1" applyAlignment="1">
      <alignment horizontal="center" vertical="center" wrapText="1"/>
    </xf>
    <xf numFmtId="10" fontId="33" fillId="0" borderId="17" xfId="111" applyNumberFormat="1" applyFont="1" applyBorder="1" applyAlignment="1">
      <alignment horizontal="center" vertical="center" wrapText="1"/>
    </xf>
    <xf numFmtId="10" fontId="4" fillId="2" borderId="18" xfId="107" applyNumberFormat="1" applyFont="1" applyFill="1" applyBorder="1" applyAlignment="1">
      <alignment horizontal="center" vertical="center" wrapText="1"/>
    </xf>
    <xf numFmtId="10" fontId="33" fillId="0" borderId="16" xfId="111" applyNumberFormat="1" applyFont="1" applyBorder="1" applyAlignment="1">
      <alignment horizontal="center" vertical="center" wrapText="1"/>
    </xf>
    <xf numFmtId="0" fontId="33" fillId="0" borderId="6" xfId="111" applyFont="1" applyBorder="1" applyAlignment="1">
      <alignment horizontal="center" vertical="center" wrapText="1"/>
    </xf>
    <xf numFmtId="10" fontId="33" fillId="0" borderId="3" xfId="111" applyNumberFormat="1" applyFont="1" applyBorder="1" applyAlignment="1">
      <alignment horizontal="center" vertical="center" wrapText="1"/>
    </xf>
    <xf numFmtId="0" fontId="37" fillId="0" borderId="6" xfId="111" applyFont="1" applyBorder="1" applyAlignment="1">
      <alignment horizontal="center" vertical="center" wrapText="1"/>
    </xf>
    <xf numFmtId="10" fontId="5" fillId="0" borderId="10" xfId="111" applyNumberFormat="1" applyFont="1" applyBorder="1" applyAlignment="1">
      <alignment horizontal="center" vertical="center" wrapText="1"/>
    </xf>
    <xf numFmtId="10" fontId="4" fillId="2" borderId="4" xfId="107" applyNumberFormat="1" applyFont="1" applyFill="1" applyBorder="1" applyAlignment="1">
      <alignment horizontal="center" vertical="center" wrapText="1"/>
    </xf>
    <xf numFmtId="181" fontId="4" fillId="2" borderId="4" xfId="107" applyNumberFormat="1" applyFont="1" applyFill="1" applyBorder="1" applyAlignment="1">
      <alignment horizontal="center" vertical="center" wrapText="1"/>
    </xf>
    <xf numFmtId="10" fontId="37" fillId="0" borderId="6" xfId="111" applyNumberFormat="1" applyFont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10" fontId="38" fillId="0" borderId="6" xfId="0" applyNumberFormat="1" applyFont="1" applyFill="1" applyBorder="1" applyAlignment="1">
      <alignment horizontal="center" vertical="center" wrapText="1"/>
    </xf>
    <xf numFmtId="181" fontId="38" fillId="0" borderId="6" xfId="0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5" fillId="0" borderId="19" xfId="111" applyFont="1" applyBorder="1" applyAlignment="1">
      <alignment horizontal="center" vertical="center" wrapText="1"/>
    </xf>
    <xf numFmtId="10" fontId="5" fillId="0" borderId="12" xfId="111" applyNumberFormat="1" applyFont="1" applyBorder="1" applyAlignment="1">
      <alignment horizontal="center" vertical="center" wrapText="1"/>
    </xf>
    <xf numFmtId="181" fontId="5" fillId="0" borderId="12" xfId="111" applyNumberFormat="1" applyFont="1" applyBorder="1" applyAlignment="1">
      <alignment horizontal="center" vertical="center" wrapText="1"/>
    </xf>
    <xf numFmtId="181" fontId="7" fillId="2" borderId="6" xfId="107" applyNumberFormat="1" applyFont="1" applyFill="1" applyBorder="1" applyAlignment="1" applyProtection="1">
      <alignment vertical="center"/>
      <protection locked="0"/>
    </xf>
    <xf numFmtId="0" fontId="38" fillId="2" borderId="6" xfId="0" applyFont="1" applyFill="1" applyBorder="1" applyAlignment="1">
      <alignment horizontal="center" vertical="center" wrapText="1"/>
    </xf>
    <xf numFmtId="10" fontId="4" fillId="2" borderId="11" xfId="107" applyNumberFormat="1" applyFont="1" applyFill="1" applyBorder="1" applyAlignment="1">
      <alignment horizontal="center" vertical="center" wrapText="1"/>
    </xf>
    <xf numFmtId="10" fontId="38" fillId="2" borderId="6" xfId="0" applyNumberFormat="1" applyFont="1" applyFill="1" applyBorder="1" applyAlignment="1">
      <alignment horizontal="center" vertical="center" wrapText="1"/>
    </xf>
    <xf numFmtId="182" fontId="4" fillId="2" borderId="6" xfId="107" applyNumberFormat="1" applyFont="1" applyFill="1" applyBorder="1" applyAlignment="1">
      <alignment vertical="center"/>
    </xf>
    <xf numFmtId="182" fontId="7" fillId="2" borderId="6" xfId="107" applyNumberFormat="1" applyFont="1" applyFill="1" applyBorder="1" applyAlignment="1">
      <alignment vertical="center"/>
    </xf>
    <xf numFmtId="0" fontId="22" fillId="0" borderId="6" xfId="0" applyFont="1" applyFill="1" applyBorder="1" applyAlignment="1">
      <alignment vertical="center"/>
    </xf>
    <xf numFmtId="10" fontId="22" fillId="0" borderId="6" xfId="0" applyNumberFormat="1" applyFont="1" applyFill="1" applyBorder="1" applyAlignment="1">
      <alignment vertical="center"/>
    </xf>
    <xf numFmtId="0" fontId="31" fillId="0" borderId="6" xfId="0" applyFont="1" applyFill="1" applyBorder="1" applyAlignment="1">
      <alignment vertical="center"/>
    </xf>
    <xf numFmtId="10" fontId="31" fillId="0" borderId="6" xfId="0" applyNumberFormat="1" applyFont="1" applyFill="1" applyBorder="1" applyAlignment="1">
      <alignment vertical="center"/>
    </xf>
    <xf numFmtId="182" fontId="22" fillId="0" borderId="6" xfId="0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10" fontId="22" fillId="0" borderId="2" xfId="0" applyNumberFormat="1" applyFont="1" applyFill="1" applyBorder="1" applyAlignment="1">
      <alignment vertical="center"/>
    </xf>
    <xf numFmtId="181" fontId="4" fillId="2" borderId="6" xfId="107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0" fontId="4" fillId="0" borderId="6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2" borderId="18" xfId="107" applyFont="1" applyFill="1" applyBorder="1" applyAlignment="1">
      <alignment horizontal="center" vertical="center" wrapText="1"/>
    </xf>
    <xf numFmtId="181" fontId="23" fillId="0" borderId="6" xfId="112" applyNumberFormat="1" applyFont="1" applyFill="1" applyBorder="1" applyAlignment="1">
      <alignment horizontal="center" vertical="center"/>
    </xf>
    <xf numFmtId="10" fontId="23" fillId="0" borderId="6" xfId="112" applyNumberFormat="1" applyFont="1" applyFill="1" applyBorder="1" applyAlignment="1">
      <alignment horizontal="center" vertical="center"/>
    </xf>
    <xf numFmtId="0" fontId="4" fillId="2" borderId="20" xfId="107" applyFont="1" applyFill="1" applyBorder="1" applyAlignment="1">
      <alignment horizontal="center" vertical="center" wrapText="1"/>
    </xf>
    <xf numFmtId="181" fontId="23" fillId="0" borderId="6" xfId="112" applyNumberFormat="1" applyFont="1" applyFill="1" applyBorder="1" applyAlignment="1">
      <alignment horizontal="center" vertical="center" wrapText="1"/>
    </xf>
    <xf numFmtId="10" fontId="23" fillId="0" borderId="6" xfId="112" applyNumberFormat="1" applyFont="1" applyFill="1" applyBorder="1" applyAlignment="1">
      <alignment horizontal="center" vertical="center" wrapText="1"/>
    </xf>
    <xf numFmtId="181" fontId="39" fillId="0" borderId="6" xfId="112" applyNumberFormat="1" applyFont="1" applyFill="1" applyBorder="1" applyAlignment="1">
      <alignment horizontal="center" vertical="center" wrapText="1"/>
    </xf>
    <xf numFmtId="10" fontId="39" fillId="0" borderId="6" xfId="112" applyNumberFormat="1" applyFont="1" applyFill="1" applyBorder="1" applyAlignment="1">
      <alignment horizontal="center" vertical="center" wrapText="1"/>
    </xf>
    <xf numFmtId="0" fontId="4" fillId="2" borderId="21" xfId="107" applyFont="1" applyFill="1" applyBorder="1" applyAlignment="1">
      <alignment horizontal="center" vertical="center" wrapText="1"/>
    </xf>
    <xf numFmtId="181" fontId="23" fillId="0" borderId="6" xfId="112" applyNumberFormat="1" applyFont="1" applyBorder="1" applyAlignment="1">
      <alignment horizontal="center" vertical="center" wrapText="1"/>
    </xf>
    <xf numFmtId="10" fontId="23" fillId="0" borderId="6" xfId="112" applyNumberFormat="1" applyFont="1" applyBorder="1" applyAlignment="1">
      <alignment horizontal="center" vertical="center" wrapText="1"/>
    </xf>
    <xf numFmtId="0" fontId="26" fillId="0" borderId="9" xfId="111" applyFont="1" applyFill="1" applyBorder="1" applyAlignment="1">
      <alignment vertical="center"/>
    </xf>
    <xf numFmtId="181" fontId="23" fillId="2" borderId="6" xfId="112" applyNumberFormat="1" applyFont="1" applyFill="1" applyBorder="1" applyAlignment="1">
      <alignment horizontal="center" vertical="center"/>
    </xf>
    <xf numFmtId="10" fontId="23" fillId="2" borderId="6" xfId="112" applyNumberFormat="1" applyFont="1" applyFill="1" applyBorder="1" applyAlignment="1">
      <alignment horizontal="center" vertical="center"/>
    </xf>
    <xf numFmtId="10" fontId="23" fillId="0" borderId="6" xfId="14" applyNumberFormat="1" applyFont="1" applyFill="1" applyBorder="1" applyAlignment="1">
      <alignment horizontal="center" vertical="center"/>
    </xf>
    <xf numFmtId="181" fontId="25" fillId="0" borderId="9" xfId="0" applyNumberFormat="1" applyFont="1" applyFill="1" applyBorder="1" applyAlignment="1">
      <alignment horizontal="center" vertical="center" wrapText="1"/>
    </xf>
    <xf numFmtId="10" fontId="25" fillId="0" borderId="9" xfId="0" applyNumberFormat="1" applyFont="1" applyFill="1" applyBorder="1" applyAlignment="1">
      <alignment horizontal="center" vertical="center" wrapText="1"/>
    </xf>
    <xf numFmtId="181" fontId="23" fillId="0" borderId="2" xfId="112" applyNumberFormat="1" applyFont="1" applyFill="1" applyBorder="1" applyAlignment="1">
      <alignment horizontal="center" vertical="center"/>
    </xf>
    <xf numFmtId="10" fontId="23" fillId="0" borderId="2" xfId="112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181" fontId="42" fillId="0" borderId="6" xfId="112" applyNumberFormat="1" applyFont="1" applyFill="1" applyBorder="1" applyAlignment="1">
      <alignment horizontal="center" vertical="center"/>
    </xf>
    <xf numFmtId="10" fontId="42" fillId="0" borderId="6" xfId="112" applyNumberFormat="1" applyFont="1" applyFill="1" applyBorder="1" applyAlignment="1">
      <alignment horizontal="center" vertical="center"/>
    </xf>
    <xf numFmtId="181" fontId="23" fillId="2" borderId="6" xfId="112" applyNumberFormat="1" applyFont="1" applyFill="1" applyBorder="1" applyAlignment="1">
      <alignment horizontal="center" vertical="center" wrapText="1"/>
    </xf>
    <xf numFmtId="10" fontId="23" fillId="2" borderId="6" xfId="112" applyNumberFormat="1" applyFont="1" applyFill="1" applyBorder="1" applyAlignment="1">
      <alignment horizontal="center" vertical="center" wrapText="1"/>
    </xf>
    <xf numFmtId="181" fontId="39" fillId="0" borderId="3" xfId="112" applyNumberFormat="1" applyFont="1" applyFill="1" applyBorder="1" applyAlignment="1">
      <alignment horizontal="center" vertical="center" wrapText="1"/>
    </xf>
    <xf numFmtId="10" fontId="39" fillId="0" borderId="11" xfId="112" applyNumberFormat="1" applyFont="1" applyFill="1" applyBorder="1" applyAlignment="1">
      <alignment horizontal="center" vertical="center" wrapText="1"/>
    </xf>
    <xf numFmtId="181" fontId="39" fillId="2" borderId="6" xfId="112" applyNumberFormat="1" applyFont="1" applyFill="1" applyBorder="1" applyAlignment="1">
      <alignment horizontal="center" vertical="center" wrapText="1"/>
    </xf>
    <xf numFmtId="10" fontId="39" fillId="2" borderId="6" xfId="112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vertical="center"/>
    </xf>
    <xf numFmtId="10" fontId="6" fillId="2" borderId="6" xfId="107" applyNumberFormat="1" applyFont="1" applyFill="1" applyBorder="1" applyAlignment="1" applyProtection="1">
      <alignment horizontal="right" vertical="center"/>
      <protection locked="0"/>
    </xf>
    <xf numFmtId="0" fontId="43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181" fontId="6" fillId="2" borderId="6" xfId="107" applyNumberFormat="1" applyFont="1" applyFill="1" applyBorder="1" applyAlignment="1" applyProtection="1">
      <alignment horizontal="right" vertical="center"/>
      <protection locked="0"/>
    </xf>
    <xf numFmtId="0" fontId="45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182" fontId="0" fillId="0" borderId="0" xfId="0" applyNumberFormat="1" applyFill="1" applyBorder="1" applyAlignment="1">
      <alignment horizontal="center" vertical="center"/>
    </xf>
    <xf numFmtId="182" fontId="9" fillId="0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182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81" fontId="0" fillId="0" borderId="0" xfId="0" applyNumberFormat="1" applyFill="1" applyAlignment="1">
      <alignment horizontal="center" vertical="center"/>
    </xf>
    <xf numFmtId="185" fontId="0" fillId="0" borderId="0" xfId="0" applyNumberFormat="1" applyFill="1" applyAlignment="1">
      <alignment horizontal="center" vertical="center"/>
    </xf>
    <xf numFmtId="186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82" fontId="47" fillId="0" borderId="1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182" fontId="9" fillId="0" borderId="22" xfId="0" applyNumberFormat="1" applyFont="1" applyFill="1" applyBorder="1" applyAlignment="1">
      <alignment horizontal="center" vertical="center"/>
    </xf>
    <xf numFmtId="182" fontId="9" fillId="0" borderId="1" xfId="0" applyNumberFormat="1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182" fontId="48" fillId="0" borderId="6" xfId="0" applyNumberFormat="1" applyFont="1" applyBorder="1" applyAlignment="1">
      <alignment horizontal="center" vertical="center"/>
    </xf>
    <xf numFmtId="0" fontId="48" fillId="0" borderId="6" xfId="0" applyNumberFormat="1" applyFont="1" applyBorder="1" applyAlignment="1">
      <alignment horizontal="center" vertical="center"/>
    </xf>
    <xf numFmtId="182" fontId="49" fillId="0" borderId="3" xfId="115" applyNumberFormat="1" applyFont="1" applyFill="1" applyBorder="1" applyAlignment="1">
      <alignment horizontal="center" vertical="center"/>
    </xf>
    <xf numFmtId="182" fontId="49" fillId="2" borderId="3" xfId="115" applyNumberFormat="1" applyFont="1" applyFill="1" applyBorder="1" applyAlignment="1">
      <alignment horizontal="center" vertical="center"/>
    </xf>
    <xf numFmtId="182" fontId="49" fillId="7" borderId="3" xfId="115" applyNumberFormat="1" applyFont="1" applyFill="1" applyBorder="1" applyAlignment="1">
      <alignment horizontal="center" vertical="center"/>
    </xf>
    <xf numFmtId="182" fontId="18" fillId="7" borderId="6" xfId="0" applyNumberFormat="1" applyFont="1" applyFill="1" applyBorder="1" applyAlignment="1">
      <alignment horizontal="center" vertical="center"/>
    </xf>
    <xf numFmtId="0" fontId="18" fillId="7" borderId="6" xfId="0" applyNumberFormat="1" applyFont="1" applyFill="1" applyBorder="1" applyAlignment="1">
      <alignment horizontal="center" vertical="center"/>
    </xf>
    <xf numFmtId="18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81" fontId="0" fillId="0" borderId="0" xfId="0" applyNumberFormat="1" applyFill="1" applyBorder="1" applyAlignment="1">
      <alignment horizontal="center" vertical="center"/>
    </xf>
    <xf numFmtId="182" fontId="47" fillId="0" borderId="11" xfId="0" applyNumberFormat="1" applyFont="1" applyFill="1" applyBorder="1" applyAlignment="1">
      <alignment vertical="center"/>
    </xf>
    <xf numFmtId="182" fontId="50" fillId="0" borderId="6" xfId="0" applyNumberFormat="1" applyFont="1" applyFill="1" applyBorder="1" applyAlignment="1">
      <alignment horizontal="center" vertical="center"/>
    </xf>
    <xf numFmtId="182" fontId="9" fillId="0" borderId="23" xfId="0" applyNumberFormat="1" applyFont="1" applyFill="1" applyBorder="1" applyAlignment="1">
      <alignment horizontal="center" vertical="center"/>
    </xf>
    <xf numFmtId="182" fontId="9" fillId="0" borderId="3" xfId="0" applyNumberFormat="1" applyFont="1" applyFill="1" applyBorder="1" applyAlignment="1">
      <alignment horizontal="center" vertical="center"/>
    </xf>
    <xf numFmtId="182" fontId="9" fillId="0" borderId="4" xfId="0" applyNumberFormat="1" applyFont="1" applyFill="1" applyBorder="1" applyAlignment="1">
      <alignment horizontal="center" vertical="center"/>
    </xf>
    <xf numFmtId="185" fontId="0" fillId="0" borderId="0" xfId="0" applyNumberFormat="1" applyFill="1" applyBorder="1" applyAlignment="1">
      <alignment horizontal="center" vertical="center"/>
    </xf>
    <xf numFmtId="182" fontId="9" fillId="0" borderId="11" xfId="0" applyNumberFormat="1" applyFont="1" applyFill="1" applyBorder="1" applyAlignment="1">
      <alignment horizontal="center" vertical="center"/>
    </xf>
    <xf numFmtId="186" fontId="23" fillId="0" borderId="2" xfId="0" applyNumberFormat="1" applyFont="1" applyBorder="1" applyAlignment="1">
      <alignment horizontal="center" vertical="center"/>
    </xf>
    <xf numFmtId="186" fontId="23" fillId="0" borderId="7" xfId="0" applyNumberFormat="1" applyFont="1" applyBorder="1" applyAlignment="1">
      <alignment horizontal="center" vertical="center"/>
    </xf>
    <xf numFmtId="186" fontId="0" fillId="0" borderId="0" xfId="0" applyNumberFormat="1" applyFill="1" applyBorder="1" applyAlignment="1">
      <alignment horizontal="center" vertical="center"/>
    </xf>
    <xf numFmtId="187" fontId="0" fillId="0" borderId="0" xfId="0" applyNumberFormat="1" applyFill="1" applyAlignment="1">
      <alignment horizontal="center" vertical="center"/>
    </xf>
    <xf numFmtId="181" fontId="51" fillId="0" borderId="6" xfId="0" applyNumberFormat="1" applyFont="1" applyFill="1" applyBorder="1" applyAlignment="1" applyProtection="1">
      <alignment horizontal="center" vertical="center"/>
    </xf>
    <xf numFmtId="181" fontId="7" fillId="0" borderId="6" xfId="0" applyNumberFormat="1" applyFont="1" applyFill="1" applyBorder="1" applyAlignment="1">
      <alignment horizontal="center" vertical="center"/>
    </xf>
    <xf numFmtId="181" fontId="7" fillId="0" borderId="6" xfId="0" applyNumberFormat="1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horizontal="center" vertical="center"/>
    </xf>
    <xf numFmtId="181" fontId="7" fillId="0" borderId="0" xfId="0" applyNumberFormat="1" applyFont="1" applyFill="1" applyBorder="1" applyAlignment="1">
      <alignment horizontal="center" vertical="center"/>
    </xf>
    <xf numFmtId="182" fontId="50" fillId="0" borderId="0" xfId="0" applyNumberFormat="1" applyFont="1" applyFill="1" applyBorder="1" applyAlignment="1">
      <alignment horizontal="center" vertical="center"/>
    </xf>
    <xf numFmtId="0" fontId="50" fillId="0" borderId="0" xfId="0" applyNumberFormat="1" applyFont="1" applyFill="1" applyBorder="1" applyAlignment="1">
      <alignment horizontal="center" vertical="center"/>
    </xf>
    <xf numFmtId="0" fontId="48" fillId="0" borderId="6" xfId="0" applyNumberFormat="1" applyFont="1" applyBorder="1" applyAlignment="1">
      <alignment horizontal="center" vertical="center" wrapText="1"/>
    </xf>
    <xf numFmtId="0" fontId="52" fillId="0" borderId="6" xfId="0" applyFont="1" applyBorder="1" applyAlignment="1">
      <alignment vertical="center"/>
    </xf>
    <xf numFmtId="0" fontId="52" fillId="0" borderId="11" xfId="0" applyFont="1" applyBorder="1" applyAlignment="1">
      <alignment vertical="center"/>
    </xf>
    <xf numFmtId="43" fontId="52" fillId="0" borderId="11" xfId="0" applyNumberFormat="1" applyFont="1" applyBorder="1" applyAlignment="1">
      <alignment vertical="center"/>
    </xf>
  </cellXfs>
  <cellStyles count="169">
    <cellStyle name="常规" xfId="0" builtinId="0"/>
    <cellStyle name="货币[0]" xfId="1" builtinId="7"/>
    <cellStyle name="货币" xfId="2" builtinId="4"/>
    <cellStyle name="常规 2 2 4" xfId="3"/>
    <cellStyle name="20% - 强调文字颜色 1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标题 4" xfId="18" builtinId="19"/>
    <cellStyle name="百分比 7" xfId="19"/>
    <cellStyle name="60% - 强调文字颜色 2" xfId="20" builtinId="36"/>
    <cellStyle name="警告文本" xfId="21" builtinId="11"/>
    <cellStyle name="标题" xfId="22" builtinId="15"/>
    <cellStyle name="常规 5 2" xfId="23"/>
    <cellStyle name="_ET_STYLE_NoName_00_" xfId="24"/>
    <cellStyle name="解释性文本" xfId="25" builtinId="53"/>
    <cellStyle name="标题 1" xfId="26" builtinId="16"/>
    <cellStyle name="百分比 4" xfId="27"/>
    <cellStyle name="标题 2" xfId="28" builtinId="17"/>
    <cellStyle name="百分比 5" xfId="29"/>
    <cellStyle name="_ET_STYLE_NoName_00_ 2" xfId="30"/>
    <cellStyle name="标题 3" xfId="31" builtinId="18"/>
    <cellStyle name="百分比 6" xfId="32"/>
    <cellStyle name="60% - 强调文字颜色 1" xfId="33" builtinId="32"/>
    <cellStyle name="60% - 强调文字颜色 4" xfId="34" builtinId="44"/>
    <cellStyle name="输出" xfId="35" builtinId="21"/>
    <cellStyle name="计算" xfId="36" builtinId="22"/>
    <cellStyle name="检查单元格" xfId="37" builtinId="23"/>
    <cellStyle name="40% - 强调文字颜色 4 2" xfId="38"/>
    <cellStyle name="强调文字颜色 2" xfId="39" builtinId="33"/>
    <cellStyle name="常规_赣州市财产保险公司保费、赔付情况统计报表" xfId="40"/>
    <cellStyle name="20% - 强调文字颜色 6" xfId="41" builtinId="50"/>
    <cellStyle name="链接单元格" xfId="42" builtinId="24"/>
    <cellStyle name="40% - 强调文字颜色 1 2" xfId="43"/>
    <cellStyle name="汇总" xfId="44" builtinId="25"/>
    <cellStyle name="好" xfId="45" builtinId="26"/>
    <cellStyle name="40% - 强调文字颜色 2 2" xfId="46"/>
    <cellStyle name="适中" xfId="47" builtinId="28"/>
    <cellStyle name="20% - 强调文字颜色 5" xfId="48" builtinId="46"/>
    <cellStyle name="强调文字颜色 1" xfId="49" builtinId="29"/>
    <cellStyle name="40% - 强调文字颜色 5 2" xfId="50"/>
    <cellStyle name="20% - 强调文字颜色 1" xfId="51" builtinId="30"/>
    <cellStyle name="40% - 强调文字颜色 1" xfId="52" builtinId="31"/>
    <cellStyle name="输出 2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40% - 强调文字颜色 6 2" xfId="67"/>
    <cellStyle name="??" xfId="68"/>
    <cellStyle name="20% - 强调文字颜色 2 2" xfId="69"/>
    <cellStyle name="20% - 强调文字颜色 3 2" xfId="70"/>
    <cellStyle name="20% - 强调文字颜色 4 2" xfId="71"/>
    <cellStyle name="常规 3" xfId="72"/>
    <cellStyle name="20% - 强调文字颜色 5 2" xfId="73"/>
    <cellStyle name="20% - 强调文字颜色 6 2" xfId="74"/>
    <cellStyle name="40% - 强调文字颜色 3 2" xfId="75"/>
    <cellStyle name="60% - 强调文字颜色 1 2" xfId="76"/>
    <cellStyle name="60% - 强调文字颜色 2 2" xfId="77"/>
    <cellStyle name="常规 5" xfId="78"/>
    <cellStyle name="60% - 强调文字颜色 3 2" xfId="79"/>
    <cellStyle name="60% - 强调文字颜色 4 2" xfId="80"/>
    <cellStyle name="60% - 强调文字颜色 5 2" xfId="81"/>
    <cellStyle name="60% - 强调文字颜色 6 2" xfId="82"/>
    <cellStyle name="百分比 2" xfId="83"/>
    <cellStyle name="百分比 2 2" xfId="84"/>
    <cellStyle name="百分比 2 2 2" xfId="85"/>
    <cellStyle name="百分比 2 2 3" xfId="86"/>
    <cellStyle name="百分比 2 3" xfId="87"/>
    <cellStyle name="百分比 2 4" xfId="88"/>
    <cellStyle name="百分比 3" xfId="89"/>
    <cellStyle name="百分比 3 2" xfId="90"/>
    <cellStyle name="百分比 3 3" xfId="91"/>
    <cellStyle name="百分比 8" xfId="92"/>
    <cellStyle name="标题 5" xfId="93"/>
    <cellStyle name="标题 1 2" xfId="94"/>
    <cellStyle name="标题 2 2" xfId="95"/>
    <cellStyle name="标题 3 2" xfId="96"/>
    <cellStyle name="标题 4 2" xfId="97"/>
    <cellStyle name="差 2" xfId="98"/>
    <cellStyle name="常规 10" xfId="99"/>
    <cellStyle name="常规 11" xfId="100"/>
    <cellStyle name="常规 12" xfId="101"/>
    <cellStyle name="常规 12 2" xfId="102"/>
    <cellStyle name="常规 13" xfId="103"/>
    <cellStyle name="常规 14" xfId="104"/>
    <cellStyle name="常规 15" xfId="105"/>
    <cellStyle name="常规 20" xfId="106"/>
    <cellStyle name="常规 21" xfId="107"/>
    <cellStyle name="常规 16" xfId="108"/>
    <cellStyle name="常规 22" xfId="109"/>
    <cellStyle name="常规 17" xfId="110"/>
    <cellStyle name="常规 23" xfId="111"/>
    <cellStyle name="常规 18" xfId="112"/>
    <cellStyle name="常规 19" xfId="113"/>
    <cellStyle name="常规 24" xfId="114"/>
    <cellStyle name="常规 2" xfId="115"/>
    <cellStyle name="常规 2 2" xfId="116"/>
    <cellStyle name="常规 2 2 2" xfId="117"/>
    <cellStyle name="常规 2 2 2 2" xfId="118"/>
    <cellStyle name="常规 2 2 2 3" xfId="119"/>
    <cellStyle name="常规 2 2 3" xfId="120"/>
    <cellStyle name="常规 2 3" xfId="121"/>
    <cellStyle name="常规 2 4" xfId="122"/>
    <cellStyle name="常规 2 5" xfId="123"/>
    <cellStyle name="强调文字颜色 4 2" xfId="124"/>
    <cellStyle name="常规 2 6" xfId="125"/>
    <cellStyle name="常规 2 7" xfId="126"/>
    <cellStyle name="常规 3 2" xfId="127"/>
    <cellStyle name="常规 3 2 2" xfId="128"/>
    <cellStyle name="常规 3 2 3" xfId="129"/>
    <cellStyle name="常规 3 3" xfId="130"/>
    <cellStyle name="常规 3 4" xfId="131"/>
    <cellStyle name="常规 4" xfId="132"/>
    <cellStyle name="常规 4 2" xfId="133"/>
    <cellStyle name="常规 4 2 2" xfId="134"/>
    <cellStyle name="常规 4 3" xfId="135"/>
    <cellStyle name="常规 65" xfId="136"/>
    <cellStyle name="常规 7" xfId="137"/>
    <cellStyle name="常规 8" xfId="138"/>
    <cellStyle name="常规 9" xfId="139"/>
    <cellStyle name="常规_赣州市财产保险公司保费、赔付情况统计报表 2" xfId="140"/>
    <cellStyle name="强调文字颜色 2 2" xfId="141"/>
    <cellStyle name="常规_赣州市财产保险公司保费、赔付情况统计报表_1 2" xfId="142"/>
    <cellStyle name="常规_赣州市财产保险公司保费、赔付情况统计报表_4 2" xfId="143"/>
    <cellStyle name="超链接 2" xfId="144"/>
    <cellStyle name="好 2" xfId="145"/>
    <cellStyle name="汇总 2" xfId="146"/>
    <cellStyle name="货币 2" xfId="147"/>
    <cellStyle name="检查单元格 2" xfId="148"/>
    <cellStyle name="解释性文本 2" xfId="149"/>
    <cellStyle name="警告文本 2" xfId="150"/>
    <cellStyle name="链接单元格 2" xfId="151"/>
    <cellStyle name="千位分隔 2" xfId="152"/>
    <cellStyle name="千位分隔 2 2" xfId="153"/>
    <cellStyle name="强调文字颜色 1 2" xfId="154"/>
    <cellStyle name="强调文字颜色 3 2" xfId="155"/>
    <cellStyle name="强调文字颜色 5 2" xfId="156"/>
    <cellStyle name="强调文字颜色 6 2" xfId="157"/>
    <cellStyle name="输入 2" xfId="158"/>
    <cellStyle name="样式 1" xfId="159"/>
    <cellStyle name="样式 1 2" xfId="160"/>
    <cellStyle name="注释 2" xfId="161"/>
    <cellStyle name="常规_赣州市财产保险公司保费、赔付情况统计报表_4" xfId="162"/>
    <cellStyle name="常规_赣州市财产保险公司保费、赔付情况统计报表_1" xfId="163"/>
    <cellStyle name="百分比 9" xfId="164"/>
    <cellStyle name="常规 22 3" xfId="165"/>
    <cellStyle name="常规 22 2" xfId="166"/>
    <cellStyle name="常规 21 17" xfId="167"/>
    <cellStyle name="百分比 9 17" xfId="1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9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5" Type="http://schemas.openxmlformats.org/officeDocument/2006/relationships/sharedStrings" Target="sharedStrings.xml"/><Relationship Id="rId44" Type="http://schemas.openxmlformats.org/officeDocument/2006/relationships/styles" Target="styles.xml"/><Relationship Id="rId43" Type="http://schemas.openxmlformats.org/officeDocument/2006/relationships/theme" Target="theme/theme1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rgbClr val="333333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881224914523562"/>
          <c:y val="0.0566462518373346"/>
          <c:w val="0.892565087494665"/>
          <c:h val="0.763384615384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全年累计</c:v>
                </c:pt>
              </c:strCache>
            </c:strRef>
          </c:tx>
          <c:spPr>
            <a:solidFill>
              <a:srgbClr val="4F81BD">
                <a:alpha val="100000"/>
              </a:srgbClr>
            </a:solidFill>
            <a:ln w="3175">
              <a:noFill/>
            </a:ln>
          </c:spPr>
          <c:invertIfNegative val="0"/>
          <c:dLbls>
            <c:numFmt formatCode="General" sourceLinked="1"/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rgbClr val="333333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Sheet2!$A$2:$A$19</c:f>
              <c:strCache>
                <c:ptCount val="18"/>
                <c:pt idx="0" c:formatCode="0.00_ ">
                  <c:v>中国人寿</c:v>
                </c:pt>
                <c:pt idx="1" c:formatCode="0.00_ ">
                  <c:v>太平洋人寿</c:v>
                </c:pt>
                <c:pt idx="2" c:formatCode="0.00_ ">
                  <c:v>平安人寿</c:v>
                </c:pt>
                <c:pt idx="3" c:formatCode="0.00_ ">
                  <c:v>新华人寿</c:v>
                </c:pt>
                <c:pt idx="4" c:formatCode="0.00_ ">
                  <c:v>泰康人寿</c:v>
                </c:pt>
                <c:pt idx="5" c:formatCode="0.00_ ">
                  <c:v>太平人寿</c:v>
                </c:pt>
                <c:pt idx="6" c:formatCode="0.00_ ">
                  <c:v>民生人寿</c:v>
                </c:pt>
                <c:pt idx="7" c:formatCode="0.00_ ">
                  <c:v>合众人寿</c:v>
                </c:pt>
                <c:pt idx="8" c:formatCode="0.00_ ">
                  <c:v>人民人寿</c:v>
                </c:pt>
                <c:pt idx="9" c:formatCode="0.00_ ">
                  <c:v>阳光人寿</c:v>
                </c:pt>
                <c:pt idx="10" c:formatCode="0.00_ ">
                  <c:v>富德生命</c:v>
                </c:pt>
                <c:pt idx="11" c:formatCode="0.00_ ">
                  <c:v>华泰人寿</c:v>
                </c:pt>
                <c:pt idx="12" c:formatCode="0.00_ ">
                  <c:v>信泰人寿</c:v>
                </c:pt>
                <c:pt idx="13" c:formatCode="0.00_ ">
                  <c:v>人保健康</c:v>
                </c:pt>
                <c:pt idx="14" c:formatCode="0.00_ ">
                  <c:v>华夏人寿</c:v>
                </c:pt>
                <c:pt idx="15" c:formatCode="0.00_ ">
                  <c:v>平安养老</c:v>
                </c:pt>
                <c:pt idx="16" c:formatCode="0.00_ ">
                  <c:v>安邦人寿</c:v>
                </c:pt>
                <c:pt idx="17" c:formatCode="0.00_ ">
                  <c:v>百年人寿</c:v>
                </c:pt>
              </c:strCache>
            </c:strRef>
          </c:cat>
          <c:val>
            <c:numRef>
              <c:f>Sheet2!$B$2:$B$19</c:f>
              <c:numCache>
                <c:formatCode>0.00_ </c:formatCode>
                <c:ptCount val="18"/>
                <c:pt idx="0">
                  <c:v>108425.836773</c:v>
                </c:pt>
                <c:pt idx="1">
                  <c:v>52786.797038</c:v>
                </c:pt>
                <c:pt idx="2">
                  <c:v>34068.957161</c:v>
                </c:pt>
                <c:pt idx="3">
                  <c:v>26953.070192</c:v>
                </c:pt>
                <c:pt idx="4">
                  <c:v>8612.689974</c:v>
                </c:pt>
                <c:pt idx="5">
                  <c:v>34260.039632</c:v>
                </c:pt>
                <c:pt idx="6">
                  <c:v>2034.55</c:v>
                </c:pt>
                <c:pt idx="7">
                  <c:v>2544.34</c:v>
                </c:pt>
                <c:pt idx="8">
                  <c:v>22741.13</c:v>
                </c:pt>
                <c:pt idx="9">
                  <c:v>1406.987434</c:v>
                </c:pt>
                <c:pt idx="10">
                  <c:v>16415.42</c:v>
                </c:pt>
                <c:pt idx="11">
                  <c:v>2410.57</c:v>
                </c:pt>
                <c:pt idx="12">
                  <c:v>11508.52</c:v>
                </c:pt>
                <c:pt idx="13">
                  <c:v>23056.84</c:v>
                </c:pt>
                <c:pt idx="14">
                  <c:v>24883.2</c:v>
                </c:pt>
                <c:pt idx="15">
                  <c:v>379.74</c:v>
                </c:pt>
                <c:pt idx="16">
                  <c:v>877.385282</c:v>
                </c:pt>
                <c:pt idx="17">
                  <c:v>2325.7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275167"/>
        <c:axId val="927784186"/>
      </c:barChart>
      <c:catAx>
        <c:axId val="1632751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27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27784186"/>
        <c:crosses val="autoZero"/>
        <c:auto val="1"/>
        <c:lblAlgn val="ctr"/>
        <c:lblOffset val="100"/>
        <c:noMultiLvlLbl val="0"/>
      </c:catAx>
      <c:valAx>
        <c:axId val="92778418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63275167"/>
        <c:crosses val="autoZero"/>
        <c:crossBetween val="between"/>
      </c:valAx>
      <c:spPr>
        <a:noFill/>
        <a:ln w="3175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wrap="square" anchor="ctr" anchorCtr="1"/>
    <a:lstStyle/>
    <a:p>
      <a:pPr>
        <a:defRPr lang="zh-CN" sz="10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409575</xdr:colOff>
      <xdr:row>0</xdr:row>
      <xdr:rowOff>635</xdr:rowOff>
    </xdr:from>
    <xdr:to>
      <xdr:col>16</xdr:col>
      <xdr:colOff>560705</xdr:colOff>
      <xdr:row>32</xdr:row>
      <xdr:rowOff>36195</xdr:rowOff>
    </xdr:to>
    <xdr:graphicFrame>
      <xdr:nvGraphicFramePr>
        <xdr:cNvPr id="93646" name="图表 1"/>
        <xdr:cNvGraphicFramePr/>
      </xdr:nvGraphicFramePr>
      <xdr:xfrm>
        <a:off x="3762375" y="635"/>
        <a:ext cx="8580755" cy="59886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B36"/>
  <sheetViews>
    <sheetView showZeros="0" tabSelected="1" zoomScale="85" zoomScaleNormal="85" workbookViewId="0">
      <pane xSplit="1" ySplit="4" topLeftCell="B5" activePane="bottomRight" state="frozen"/>
      <selection/>
      <selection pane="topRight"/>
      <selection pane="bottomLeft"/>
      <selection pane="bottomRight" activeCell="EQ15" sqref="EQ15"/>
    </sheetView>
  </sheetViews>
  <sheetFormatPr defaultColWidth="9" defaultRowHeight="14.25"/>
  <cols>
    <col min="1" max="1" width="15.5" style="363"/>
    <col min="2" max="2" width="8.375" style="363"/>
    <col min="3" max="3" width="9" style="363"/>
    <col min="4" max="4" width="8.375" style="363"/>
    <col min="5" max="5" width="9" style="363"/>
    <col min="6" max="6" width="8.25" style="364"/>
    <col min="7" max="7" width="8.875" style="365"/>
    <col min="8" max="8" width="9.5" style="363"/>
    <col min="9" max="10" width="8.875" style="363"/>
    <col min="11" max="11" width="9.25" style="363"/>
    <col min="12" max="12" width="9.5" style="366"/>
    <col min="13" max="13" width="11" style="366" customWidth="1"/>
    <col min="14" max="14" width="8.75" style="363" customWidth="1"/>
    <col min="15" max="15" width="7.75" style="363" customWidth="1"/>
    <col min="16" max="16" width="8.75" style="363" customWidth="1"/>
    <col min="17" max="17" width="8.625" style="367" customWidth="1"/>
    <col min="18" max="18" width="7.5" style="363" customWidth="1"/>
    <col min="19" max="20" width="8.625" style="363"/>
    <col min="21" max="21" width="8.75" style="363"/>
    <col min="22" max="22" width="7.75" style="363" customWidth="1"/>
    <col min="23" max="23" width="9.5" style="363"/>
    <col min="24" max="24" width="8.625" style="363" customWidth="1"/>
    <col min="25" max="25" width="7.75" style="363" customWidth="1"/>
    <col min="26" max="26" width="8" style="363" customWidth="1"/>
    <col min="27" max="27" width="8.25" style="363" customWidth="1"/>
    <col min="28" max="28" width="8.125" style="364" customWidth="1"/>
    <col min="29" max="29" width="6.5" style="363" customWidth="1"/>
    <col min="30" max="31" width="7" style="363" customWidth="1"/>
    <col min="32" max="32" width="7.75" style="367" customWidth="1"/>
    <col min="33" max="33" width="9.125" style="367"/>
    <col min="34" max="35" width="8" style="363" customWidth="1"/>
    <col min="36" max="36" width="8.5" style="363" customWidth="1"/>
    <col min="37" max="37" width="7.375" style="363" customWidth="1"/>
    <col min="38" max="38" width="9.5" style="363" customWidth="1"/>
    <col min="39" max="39" width="9.5" style="364" customWidth="1"/>
    <col min="40" max="41" width="8.625" style="363" customWidth="1"/>
    <col min="42" max="43" width="7.625" style="363" customWidth="1"/>
    <col min="44" max="44" width="9.125" style="363" customWidth="1"/>
    <col min="45" max="45" width="8" style="363" customWidth="1"/>
    <col min="46" max="49" width="9.25" style="363" customWidth="1"/>
    <col min="50" max="50" width="9.25" style="364" customWidth="1"/>
    <col min="51" max="56" width="9.25" style="363" customWidth="1"/>
    <col min="57" max="57" width="8.375" style="363" customWidth="1"/>
    <col min="58" max="58" width="8.875" style="363"/>
    <col min="59" max="60" width="9.375" style="363"/>
    <col min="61" max="61" width="9.375" style="364"/>
    <col min="62" max="71" width="9.375" style="363"/>
    <col min="72" max="72" width="9.375" style="364"/>
    <col min="73" max="82" width="9.375" style="363"/>
    <col min="83" max="83" width="9.375" style="364"/>
    <col min="84" max="87" width="9.25" style="363"/>
    <col min="88" max="93" width="9.375" style="363"/>
    <col min="94" max="94" width="9.375" style="364"/>
    <col min="95" max="104" width="9.375" style="363"/>
    <col min="105" max="105" width="9.375" style="364"/>
    <col min="106" max="115" width="9.375" style="363"/>
    <col min="116" max="116" width="9.375" style="364"/>
    <col min="117" max="118" width="9.25" style="363"/>
    <col min="119" max="126" width="9.375" style="363"/>
    <col min="127" max="127" width="9.375" style="364"/>
    <col min="128" max="137" width="9.375" style="363"/>
    <col min="138" max="138" width="9.375" style="364"/>
    <col min="139" max="140" width="9.25" style="363"/>
    <col min="141" max="148" width="9.375" style="363"/>
    <col min="149" max="149" width="9.375" style="364"/>
    <col min="150" max="153" width="9.375" style="363"/>
    <col min="154" max="159" width="9.5" style="363"/>
    <col min="160" max="160" width="9.5" style="364"/>
    <col min="161" max="161" width="9.875" style="363"/>
    <col min="162" max="162" width="12.875" style="363"/>
    <col min="163" max="163" width="9.875" style="363"/>
    <col min="164" max="164" width="11.875" style="363"/>
    <col min="165" max="165" width="10.875" style="363"/>
    <col min="166" max="166" width="12.875" style="363"/>
    <col min="167" max="170" width="9.375" style="363"/>
    <col min="171" max="171" width="9.375" style="364"/>
    <col min="172" max="173" width="10.375" style="363"/>
    <col min="174" max="175" width="9.25" style="363"/>
    <col min="176" max="176" width="9.375" style="363"/>
    <col min="177" max="177" width="10.375" style="363"/>
    <col min="178" max="179" width="9.375" style="363"/>
    <col min="180" max="184" width="9.25" style="363"/>
    <col min="185" max="188" width="9.375" style="363"/>
    <col min="189" max="194" width="9" style="368"/>
    <col min="195" max="201" width="9.125" style="368"/>
    <col min="202" max="206" width="9" style="368"/>
    <col min="207" max="210" width="9.125" style="368"/>
    <col min="224" max="224" width="9" style="368"/>
  </cols>
  <sheetData>
    <row r="1" s="359" customFormat="1" ht="42" customHeight="1" spans="1:171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97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413"/>
      <c r="BH1" s="413"/>
      <c r="BI1" s="414"/>
      <c r="BT1" s="395"/>
      <c r="CE1" s="395"/>
      <c r="CP1" s="395"/>
      <c r="DA1" s="395"/>
      <c r="DL1" s="395"/>
      <c r="DW1" s="395"/>
      <c r="EH1" s="395"/>
      <c r="ES1" s="395"/>
      <c r="FD1" s="395"/>
      <c r="FO1" s="395"/>
    </row>
    <row r="2" s="360" customFormat="1" ht="36" customHeight="1" spans="1:210">
      <c r="A2" s="370" t="s">
        <v>1</v>
      </c>
      <c r="B2" s="371" t="s">
        <v>2</v>
      </c>
      <c r="C2" s="372"/>
      <c r="D2" s="372"/>
      <c r="E2" s="372"/>
      <c r="F2" s="372"/>
      <c r="G2" s="372"/>
      <c r="H2" s="372"/>
      <c r="I2" s="372"/>
      <c r="J2" s="372"/>
      <c r="K2" s="372"/>
      <c r="L2" s="399"/>
      <c r="M2" s="400" t="s">
        <v>3</v>
      </c>
      <c r="N2" s="401"/>
      <c r="O2" s="401"/>
      <c r="P2" s="401"/>
      <c r="Q2" s="401"/>
      <c r="R2" s="401"/>
      <c r="S2" s="401"/>
      <c r="T2" s="401"/>
      <c r="U2" s="401"/>
      <c r="V2" s="401"/>
      <c r="W2" s="403"/>
      <c r="X2" s="400" t="s">
        <v>4</v>
      </c>
      <c r="Y2" s="401"/>
      <c r="Z2" s="401"/>
      <c r="AA2" s="401"/>
      <c r="AB2" s="401"/>
      <c r="AC2" s="401"/>
      <c r="AD2" s="401"/>
      <c r="AE2" s="401"/>
      <c r="AF2" s="401"/>
      <c r="AG2" s="401"/>
      <c r="AH2" s="403"/>
      <c r="AI2" s="400" t="s">
        <v>5</v>
      </c>
      <c r="AJ2" s="401"/>
      <c r="AK2" s="401"/>
      <c r="AL2" s="401"/>
      <c r="AM2" s="401"/>
      <c r="AN2" s="401"/>
      <c r="AO2" s="401"/>
      <c r="AP2" s="401"/>
      <c r="AQ2" s="401"/>
      <c r="AR2" s="401"/>
      <c r="AS2" s="403"/>
      <c r="AT2" s="400" t="s">
        <v>6</v>
      </c>
      <c r="AU2" s="401"/>
      <c r="AV2" s="401"/>
      <c r="AW2" s="401"/>
      <c r="AX2" s="401"/>
      <c r="AY2" s="401"/>
      <c r="AZ2" s="401"/>
      <c r="BA2" s="401"/>
      <c r="BB2" s="401"/>
      <c r="BC2" s="401"/>
      <c r="BD2" s="403"/>
      <c r="BE2" s="400" t="s">
        <v>7</v>
      </c>
      <c r="BF2" s="401"/>
      <c r="BG2" s="401"/>
      <c r="BH2" s="401"/>
      <c r="BI2" s="401"/>
      <c r="BJ2" s="401"/>
      <c r="BK2" s="401"/>
      <c r="BL2" s="401"/>
      <c r="BM2" s="401"/>
      <c r="BN2" s="401"/>
      <c r="BO2" s="403"/>
      <c r="BP2" s="400" t="s">
        <v>8</v>
      </c>
      <c r="BQ2" s="401"/>
      <c r="BR2" s="401"/>
      <c r="BS2" s="401"/>
      <c r="BT2" s="401"/>
      <c r="BU2" s="401"/>
      <c r="BV2" s="401"/>
      <c r="BW2" s="401"/>
      <c r="BX2" s="401"/>
      <c r="BY2" s="401"/>
      <c r="BZ2" s="403"/>
      <c r="CA2" s="400" t="s">
        <v>9</v>
      </c>
      <c r="CB2" s="401"/>
      <c r="CC2" s="401"/>
      <c r="CD2" s="401"/>
      <c r="CE2" s="401"/>
      <c r="CF2" s="401"/>
      <c r="CG2" s="401"/>
      <c r="CH2" s="401"/>
      <c r="CI2" s="401"/>
      <c r="CJ2" s="401"/>
      <c r="CK2" s="403"/>
      <c r="CL2" s="400" t="s">
        <v>10</v>
      </c>
      <c r="CM2" s="401"/>
      <c r="CN2" s="401"/>
      <c r="CO2" s="401"/>
      <c r="CP2" s="401"/>
      <c r="CQ2" s="401"/>
      <c r="CR2" s="401"/>
      <c r="CS2" s="401"/>
      <c r="CT2" s="401"/>
      <c r="CU2" s="401"/>
      <c r="CV2" s="403"/>
      <c r="CW2" s="400" t="s">
        <v>11</v>
      </c>
      <c r="CX2" s="401"/>
      <c r="CY2" s="401"/>
      <c r="CZ2" s="401"/>
      <c r="DA2" s="401"/>
      <c r="DB2" s="401"/>
      <c r="DC2" s="401"/>
      <c r="DD2" s="401"/>
      <c r="DE2" s="401"/>
      <c r="DF2" s="401"/>
      <c r="DG2" s="403"/>
      <c r="DH2" s="400" t="s">
        <v>12</v>
      </c>
      <c r="DI2" s="401"/>
      <c r="DJ2" s="401"/>
      <c r="DK2" s="401"/>
      <c r="DL2" s="401"/>
      <c r="DM2" s="401"/>
      <c r="DN2" s="401"/>
      <c r="DO2" s="401"/>
      <c r="DP2" s="401"/>
      <c r="DQ2" s="401"/>
      <c r="DR2" s="403"/>
      <c r="DS2" s="400" t="s">
        <v>13</v>
      </c>
      <c r="DT2" s="401"/>
      <c r="DU2" s="401"/>
      <c r="DV2" s="401"/>
      <c r="DW2" s="401"/>
      <c r="DX2" s="401"/>
      <c r="DY2" s="401"/>
      <c r="DZ2" s="401"/>
      <c r="EA2" s="401"/>
      <c r="EB2" s="401"/>
      <c r="EC2" s="403"/>
      <c r="ED2" s="400" t="s">
        <v>14</v>
      </c>
      <c r="EE2" s="401"/>
      <c r="EF2" s="401"/>
      <c r="EG2" s="401"/>
      <c r="EH2" s="401"/>
      <c r="EI2" s="401"/>
      <c r="EJ2" s="401"/>
      <c r="EK2" s="401"/>
      <c r="EL2" s="401"/>
      <c r="EM2" s="401"/>
      <c r="EN2" s="403"/>
      <c r="EO2" s="400" t="s">
        <v>15</v>
      </c>
      <c r="EP2" s="401"/>
      <c r="EQ2" s="401"/>
      <c r="ER2" s="401"/>
      <c r="ES2" s="401"/>
      <c r="ET2" s="401"/>
      <c r="EU2" s="401"/>
      <c r="EV2" s="401"/>
      <c r="EW2" s="401"/>
      <c r="EX2" s="401"/>
      <c r="EY2" s="403"/>
      <c r="EZ2" s="400" t="s">
        <v>16</v>
      </c>
      <c r="FA2" s="401"/>
      <c r="FB2" s="401"/>
      <c r="FC2" s="401"/>
      <c r="FD2" s="401"/>
      <c r="FE2" s="401"/>
      <c r="FF2" s="401"/>
      <c r="FG2" s="401"/>
      <c r="FH2" s="401"/>
      <c r="FI2" s="401"/>
      <c r="FJ2" s="403"/>
      <c r="FK2" s="400" t="s">
        <v>17</v>
      </c>
      <c r="FL2" s="401"/>
      <c r="FM2" s="401"/>
      <c r="FN2" s="401"/>
      <c r="FO2" s="401"/>
      <c r="FP2" s="401"/>
      <c r="FQ2" s="401"/>
      <c r="FR2" s="401"/>
      <c r="FS2" s="401"/>
      <c r="FT2" s="401"/>
      <c r="FU2" s="403"/>
      <c r="FV2" s="400" t="s">
        <v>18</v>
      </c>
      <c r="FW2" s="401"/>
      <c r="FX2" s="401"/>
      <c r="FY2" s="401"/>
      <c r="FZ2" s="401"/>
      <c r="GA2" s="401"/>
      <c r="GB2" s="401"/>
      <c r="GC2" s="401"/>
      <c r="GD2" s="401"/>
      <c r="GE2" s="401"/>
      <c r="GF2" s="403"/>
      <c r="GG2" s="400" t="s">
        <v>19</v>
      </c>
      <c r="GH2" s="401"/>
      <c r="GI2" s="401"/>
      <c r="GJ2" s="401"/>
      <c r="GK2" s="401"/>
      <c r="GL2" s="401"/>
      <c r="GM2" s="401"/>
      <c r="GN2" s="401"/>
      <c r="GO2" s="401"/>
      <c r="GP2" s="401"/>
      <c r="GQ2" s="403"/>
      <c r="GR2" s="400" t="s">
        <v>20</v>
      </c>
      <c r="GS2" s="401"/>
      <c r="GT2" s="401"/>
      <c r="GU2" s="401"/>
      <c r="GV2" s="401"/>
      <c r="GW2" s="401"/>
      <c r="GX2" s="401"/>
      <c r="GY2" s="401"/>
      <c r="GZ2" s="401"/>
      <c r="HA2" s="401"/>
      <c r="HB2" s="403"/>
    </row>
    <row r="3" ht="22.5" customHeight="1" spans="1:210">
      <c r="A3" s="373" t="s">
        <v>21</v>
      </c>
      <c r="B3" s="374" t="s">
        <v>22</v>
      </c>
      <c r="C3" s="375"/>
      <c r="D3" s="375"/>
      <c r="E3" s="375"/>
      <c r="F3" s="376"/>
      <c r="G3" s="374" t="s">
        <v>23</v>
      </c>
      <c r="H3" s="376"/>
      <c r="I3" s="374" t="s">
        <v>24</v>
      </c>
      <c r="J3" s="376"/>
      <c r="K3" s="374" t="s">
        <v>25</v>
      </c>
      <c r="L3" s="376"/>
      <c r="M3" s="374" t="s">
        <v>22</v>
      </c>
      <c r="N3" s="375"/>
      <c r="O3" s="375"/>
      <c r="P3" s="375"/>
      <c r="Q3" s="376"/>
      <c r="R3" s="374" t="s">
        <v>23</v>
      </c>
      <c r="S3" s="376"/>
      <c r="T3" s="374" t="s">
        <v>26</v>
      </c>
      <c r="U3" s="376"/>
      <c r="V3" s="374" t="s">
        <v>25</v>
      </c>
      <c r="W3" s="376"/>
      <c r="X3" s="374" t="s">
        <v>22</v>
      </c>
      <c r="Y3" s="375"/>
      <c r="Z3" s="375"/>
      <c r="AA3" s="375"/>
      <c r="AB3" s="376"/>
      <c r="AC3" s="374" t="s">
        <v>23</v>
      </c>
      <c r="AD3" s="376"/>
      <c r="AE3" s="374" t="s">
        <v>26</v>
      </c>
      <c r="AF3" s="376"/>
      <c r="AG3" s="374" t="s">
        <v>25</v>
      </c>
      <c r="AH3" s="376"/>
      <c r="AI3" s="374" t="s">
        <v>22</v>
      </c>
      <c r="AJ3" s="375"/>
      <c r="AK3" s="375"/>
      <c r="AL3" s="375"/>
      <c r="AM3" s="376"/>
      <c r="AN3" s="374" t="s">
        <v>23</v>
      </c>
      <c r="AO3" s="376"/>
      <c r="AP3" s="374" t="s">
        <v>26</v>
      </c>
      <c r="AQ3" s="376"/>
      <c r="AR3" s="374" t="s">
        <v>25</v>
      </c>
      <c r="AS3" s="376"/>
      <c r="AT3" s="374" t="s">
        <v>22</v>
      </c>
      <c r="AU3" s="375"/>
      <c r="AV3" s="375"/>
      <c r="AW3" s="375"/>
      <c r="AX3" s="376"/>
      <c r="AY3" s="374" t="s">
        <v>23</v>
      </c>
      <c r="AZ3" s="376"/>
      <c r="BA3" s="374" t="s">
        <v>26</v>
      </c>
      <c r="BB3" s="376"/>
      <c r="BC3" s="374" t="s">
        <v>25</v>
      </c>
      <c r="BD3" s="376"/>
      <c r="BE3" s="374" t="s">
        <v>22</v>
      </c>
      <c r="BF3" s="375"/>
      <c r="BG3" s="375"/>
      <c r="BH3" s="375"/>
      <c r="BI3" s="376"/>
      <c r="BJ3" s="374" t="s">
        <v>23</v>
      </c>
      <c r="BK3" s="376"/>
      <c r="BL3" s="374" t="s">
        <v>26</v>
      </c>
      <c r="BM3" s="376"/>
      <c r="BN3" s="374" t="s">
        <v>25</v>
      </c>
      <c r="BO3" s="376"/>
      <c r="BP3" s="374" t="s">
        <v>22</v>
      </c>
      <c r="BQ3" s="375"/>
      <c r="BR3" s="375"/>
      <c r="BS3" s="375"/>
      <c r="BT3" s="376"/>
      <c r="BU3" s="374" t="s">
        <v>23</v>
      </c>
      <c r="BV3" s="376"/>
      <c r="BW3" s="374" t="s">
        <v>26</v>
      </c>
      <c r="BX3" s="376"/>
      <c r="BY3" s="374" t="s">
        <v>25</v>
      </c>
      <c r="BZ3" s="376"/>
      <c r="CA3" s="374" t="s">
        <v>22</v>
      </c>
      <c r="CB3" s="375"/>
      <c r="CC3" s="375"/>
      <c r="CD3" s="375"/>
      <c r="CE3" s="376"/>
      <c r="CF3" s="374" t="s">
        <v>23</v>
      </c>
      <c r="CG3" s="376"/>
      <c r="CH3" s="374" t="s">
        <v>26</v>
      </c>
      <c r="CI3" s="376"/>
      <c r="CJ3" s="374" t="s">
        <v>25</v>
      </c>
      <c r="CK3" s="376"/>
      <c r="CL3" s="374" t="s">
        <v>22</v>
      </c>
      <c r="CM3" s="375"/>
      <c r="CN3" s="375"/>
      <c r="CO3" s="375"/>
      <c r="CP3" s="376"/>
      <c r="CQ3" s="374" t="s">
        <v>23</v>
      </c>
      <c r="CR3" s="376"/>
      <c r="CS3" s="374" t="s">
        <v>26</v>
      </c>
      <c r="CT3" s="376"/>
      <c r="CU3" s="374" t="s">
        <v>25</v>
      </c>
      <c r="CV3" s="376"/>
      <c r="CW3" s="374" t="s">
        <v>22</v>
      </c>
      <c r="CX3" s="375"/>
      <c r="CY3" s="375"/>
      <c r="CZ3" s="375"/>
      <c r="DA3" s="376"/>
      <c r="DB3" s="374" t="s">
        <v>23</v>
      </c>
      <c r="DC3" s="376"/>
      <c r="DD3" s="374" t="s">
        <v>26</v>
      </c>
      <c r="DE3" s="376"/>
      <c r="DF3" s="374" t="s">
        <v>25</v>
      </c>
      <c r="DG3" s="376"/>
      <c r="DH3" s="374" t="s">
        <v>22</v>
      </c>
      <c r="DI3" s="375"/>
      <c r="DJ3" s="375"/>
      <c r="DK3" s="375"/>
      <c r="DL3" s="376"/>
      <c r="DM3" s="374" t="s">
        <v>23</v>
      </c>
      <c r="DN3" s="376"/>
      <c r="DO3" s="374" t="s">
        <v>26</v>
      </c>
      <c r="DP3" s="376"/>
      <c r="DQ3" s="374" t="s">
        <v>25</v>
      </c>
      <c r="DR3" s="376"/>
      <c r="DS3" s="374" t="s">
        <v>22</v>
      </c>
      <c r="DT3" s="375"/>
      <c r="DU3" s="375"/>
      <c r="DV3" s="375"/>
      <c r="DW3" s="376"/>
      <c r="DX3" s="374" t="s">
        <v>23</v>
      </c>
      <c r="DY3" s="376"/>
      <c r="DZ3" s="374" t="s">
        <v>26</v>
      </c>
      <c r="EA3" s="376"/>
      <c r="EB3" s="374" t="s">
        <v>25</v>
      </c>
      <c r="EC3" s="376"/>
      <c r="ED3" s="374" t="s">
        <v>22</v>
      </c>
      <c r="EE3" s="375"/>
      <c r="EF3" s="375"/>
      <c r="EG3" s="375"/>
      <c r="EH3" s="376"/>
      <c r="EI3" s="374" t="s">
        <v>23</v>
      </c>
      <c r="EJ3" s="376"/>
      <c r="EK3" s="374" t="s">
        <v>26</v>
      </c>
      <c r="EL3" s="376"/>
      <c r="EM3" s="374" t="s">
        <v>25</v>
      </c>
      <c r="EN3" s="376"/>
      <c r="EO3" s="374" t="s">
        <v>22</v>
      </c>
      <c r="EP3" s="375"/>
      <c r="EQ3" s="375"/>
      <c r="ER3" s="375"/>
      <c r="ES3" s="376"/>
      <c r="ET3" s="374" t="s">
        <v>23</v>
      </c>
      <c r="EU3" s="376"/>
      <c r="EV3" s="374" t="s">
        <v>26</v>
      </c>
      <c r="EW3" s="376"/>
      <c r="EX3" s="374" t="s">
        <v>25</v>
      </c>
      <c r="EY3" s="376"/>
      <c r="EZ3" s="374" t="s">
        <v>22</v>
      </c>
      <c r="FA3" s="375"/>
      <c r="FB3" s="375"/>
      <c r="FC3" s="375"/>
      <c r="FD3" s="376"/>
      <c r="FE3" s="374" t="s">
        <v>23</v>
      </c>
      <c r="FF3" s="376"/>
      <c r="FG3" s="374" t="s">
        <v>26</v>
      </c>
      <c r="FH3" s="376"/>
      <c r="FI3" s="374" t="s">
        <v>25</v>
      </c>
      <c r="FJ3" s="376"/>
      <c r="FK3" s="374" t="s">
        <v>22</v>
      </c>
      <c r="FL3" s="375"/>
      <c r="FM3" s="375"/>
      <c r="FN3" s="375"/>
      <c r="FO3" s="376"/>
      <c r="FP3" s="374" t="s">
        <v>23</v>
      </c>
      <c r="FQ3" s="376"/>
      <c r="FR3" s="374" t="s">
        <v>26</v>
      </c>
      <c r="FS3" s="376"/>
      <c r="FT3" s="374" t="s">
        <v>25</v>
      </c>
      <c r="FU3" s="376"/>
      <c r="FV3" s="374" t="s">
        <v>22</v>
      </c>
      <c r="FW3" s="375"/>
      <c r="FX3" s="375"/>
      <c r="FY3" s="375"/>
      <c r="FZ3" s="376"/>
      <c r="GA3" s="374" t="s">
        <v>23</v>
      </c>
      <c r="GB3" s="376"/>
      <c r="GC3" s="374" t="s">
        <v>26</v>
      </c>
      <c r="GD3" s="376"/>
      <c r="GE3" s="374" t="s">
        <v>25</v>
      </c>
      <c r="GF3" s="376"/>
      <c r="GG3" s="374" t="s">
        <v>22</v>
      </c>
      <c r="GH3" s="375"/>
      <c r="GI3" s="375"/>
      <c r="GJ3" s="375"/>
      <c r="GK3" s="376"/>
      <c r="GL3" s="374" t="s">
        <v>23</v>
      </c>
      <c r="GM3" s="376"/>
      <c r="GN3" s="374" t="s">
        <v>26</v>
      </c>
      <c r="GO3" s="376"/>
      <c r="GP3" s="374" t="s">
        <v>25</v>
      </c>
      <c r="GQ3" s="376"/>
      <c r="GR3" s="374" t="s">
        <v>22</v>
      </c>
      <c r="GS3" s="375"/>
      <c r="GT3" s="375"/>
      <c r="GU3" s="375"/>
      <c r="GV3" s="376"/>
      <c r="GW3" s="374" t="s">
        <v>23</v>
      </c>
      <c r="GX3" s="376"/>
      <c r="GY3" s="374" t="s">
        <v>26</v>
      </c>
      <c r="GZ3" s="376"/>
      <c r="HA3" s="374" t="s">
        <v>25</v>
      </c>
      <c r="HB3" s="376"/>
    </row>
    <row r="4" ht="31.5" customHeight="1" spans="1:210">
      <c r="A4" s="377"/>
      <c r="B4" s="378" t="s">
        <v>27</v>
      </c>
      <c r="C4" s="379"/>
      <c r="D4" s="378" t="s">
        <v>28</v>
      </c>
      <c r="E4" s="379"/>
      <c r="F4" s="380" t="s">
        <v>29</v>
      </c>
      <c r="G4" s="381" t="s">
        <v>30</v>
      </c>
      <c r="H4" s="381" t="s">
        <v>31</v>
      </c>
      <c r="I4" s="381" t="s">
        <v>30</v>
      </c>
      <c r="J4" s="381" t="s">
        <v>31</v>
      </c>
      <c r="K4" s="381" t="s">
        <v>30</v>
      </c>
      <c r="L4" s="381" t="s">
        <v>31</v>
      </c>
      <c r="M4" s="378" t="s">
        <v>27</v>
      </c>
      <c r="N4" s="379"/>
      <c r="O4" s="378" t="s">
        <v>28</v>
      </c>
      <c r="P4" s="379"/>
      <c r="Q4" s="404" t="s">
        <v>29</v>
      </c>
      <c r="R4" s="381" t="s">
        <v>30</v>
      </c>
      <c r="S4" s="381" t="s">
        <v>31</v>
      </c>
      <c r="T4" s="381" t="s">
        <v>30</v>
      </c>
      <c r="U4" s="381" t="s">
        <v>31</v>
      </c>
      <c r="V4" s="381" t="s">
        <v>30</v>
      </c>
      <c r="W4" s="381" t="s">
        <v>31</v>
      </c>
      <c r="X4" s="378" t="s">
        <v>27</v>
      </c>
      <c r="Y4" s="379"/>
      <c r="Z4" s="378" t="s">
        <v>28</v>
      </c>
      <c r="AA4" s="379"/>
      <c r="AB4" s="380" t="s">
        <v>29</v>
      </c>
      <c r="AC4" s="381" t="s">
        <v>30</v>
      </c>
      <c r="AD4" s="381" t="s">
        <v>31</v>
      </c>
      <c r="AE4" s="381" t="s">
        <v>30</v>
      </c>
      <c r="AF4" s="381" t="s">
        <v>31</v>
      </c>
      <c r="AG4" s="381" t="s">
        <v>30</v>
      </c>
      <c r="AH4" s="381" t="s">
        <v>31</v>
      </c>
      <c r="AI4" s="378" t="s">
        <v>27</v>
      </c>
      <c r="AJ4" s="379"/>
      <c r="AK4" s="378" t="s">
        <v>28</v>
      </c>
      <c r="AL4" s="379"/>
      <c r="AM4" s="380" t="s">
        <v>29</v>
      </c>
      <c r="AN4" s="381" t="s">
        <v>30</v>
      </c>
      <c r="AO4" s="381" t="s">
        <v>31</v>
      </c>
      <c r="AP4" s="381" t="s">
        <v>30</v>
      </c>
      <c r="AQ4" s="381" t="s">
        <v>31</v>
      </c>
      <c r="AR4" s="381" t="s">
        <v>30</v>
      </c>
      <c r="AS4" s="381" t="s">
        <v>31</v>
      </c>
      <c r="AT4" s="378" t="s">
        <v>27</v>
      </c>
      <c r="AU4" s="379"/>
      <c r="AV4" s="378" t="s">
        <v>28</v>
      </c>
      <c r="AW4" s="379"/>
      <c r="AX4" s="380" t="s">
        <v>29</v>
      </c>
      <c r="AY4" s="381" t="s">
        <v>30</v>
      </c>
      <c r="AZ4" s="381" t="s">
        <v>31</v>
      </c>
      <c r="BA4" s="381" t="s">
        <v>30</v>
      </c>
      <c r="BB4" s="381" t="s">
        <v>31</v>
      </c>
      <c r="BC4" s="381" t="s">
        <v>30</v>
      </c>
      <c r="BD4" s="381" t="s">
        <v>31</v>
      </c>
      <c r="BE4" s="378" t="s">
        <v>27</v>
      </c>
      <c r="BF4" s="379"/>
      <c r="BG4" s="378" t="s">
        <v>28</v>
      </c>
      <c r="BH4" s="379"/>
      <c r="BI4" s="380" t="s">
        <v>29</v>
      </c>
      <c r="BJ4" s="381" t="s">
        <v>30</v>
      </c>
      <c r="BK4" s="381" t="s">
        <v>31</v>
      </c>
      <c r="BL4" s="381" t="s">
        <v>30</v>
      </c>
      <c r="BM4" s="381" t="s">
        <v>31</v>
      </c>
      <c r="BN4" s="381" t="s">
        <v>30</v>
      </c>
      <c r="BO4" s="381" t="s">
        <v>31</v>
      </c>
      <c r="BP4" s="378" t="s">
        <v>27</v>
      </c>
      <c r="BQ4" s="379"/>
      <c r="BR4" s="378" t="s">
        <v>28</v>
      </c>
      <c r="BS4" s="379"/>
      <c r="BT4" s="380" t="s">
        <v>29</v>
      </c>
      <c r="BU4" s="381" t="s">
        <v>30</v>
      </c>
      <c r="BV4" s="381" t="s">
        <v>31</v>
      </c>
      <c r="BW4" s="381" t="s">
        <v>30</v>
      </c>
      <c r="BX4" s="381" t="s">
        <v>31</v>
      </c>
      <c r="BY4" s="381" t="s">
        <v>30</v>
      </c>
      <c r="BZ4" s="381" t="s">
        <v>31</v>
      </c>
      <c r="CA4" s="378" t="s">
        <v>27</v>
      </c>
      <c r="CB4" s="379"/>
      <c r="CC4" s="378" t="s">
        <v>28</v>
      </c>
      <c r="CD4" s="379"/>
      <c r="CE4" s="380" t="s">
        <v>29</v>
      </c>
      <c r="CF4" s="381" t="s">
        <v>30</v>
      </c>
      <c r="CG4" s="381" t="s">
        <v>31</v>
      </c>
      <c r="CH4" s="381" t="s">
        <v>30</v>
      </c>
      <c r="CI4" s="381" t="s">
        <v>31</v>
      </c>
      <c r="CJ4" s="381" t="s">
        <v>30</v>
      </c>
      <c r="CK4" s="381" t="s">
        <v>31</v>
      </c>
      <c r="CL4" s="378" t="s">
        <v>27</v>
      </c>
      <c r="CM4" s="379"/>
      <c r="CN4" s="378" t="s">
        <v>28</v>
      </c>
      <c r="CO4" s="379"/>
      <c r="CP4" s="380" t="s">
        <v>29</v>
      </c>
      <c r="CQ4" s="381" t="s">
        <v>30</v>
      </c>
      <c r="CR4" s="381" t="s">
        <v>31</v>
      </c>
      <c r="CS4" s="381" t="s">
        <v>30</v>
      </c>
      <c r="CT4" s="381" t="s">
        <v>31</v>
      </c>
      <c r="CU4" s="381" t="s">
        <v>30</v>
      </c>
      <c r="CV4" s="381" t="s">
        <v>31</v>
      </c>
      <c r="CW4" s="378" t="s">
        <v>27</v>
      </c>
      <c r="CX4" s="379"/>
      <c r="CY4" s="378" t="s">
        <v>28</v>
      </c>
      <c r="CZ4" s="379"/>
      <c r="DA4" s="380" t="s">
        <v>29</v>
      </c>
      <c r="DB4" s="381" t="s">
        <v>30</v>
      </c>
      <c r="DC4" s="381" t="s">
        <v>31</v>
      </c>
      <c r="DD4" s="381" t="s">
        <v>30</v>
      </c>
      <c r="DE4" s="381" t="s">
        <v>31</v>
      </c>
      <c r="DF4" s="381" t="s">
        <v>30</v>
      </c>
      <c r="DG4" s="381" t="s">
        <v>31</v>
      </c>
      <c r="DH4" s="378" t="s">
        <v>27</v>
      </c>
      <c r="DI4" s="379"/>
      <c r="DJ4" s="378" t="s">
        <v>28</v>
      </c>
      <c r="DK4" s="379"/>
      <c r="DL4" s="380" t="s">
        <v>29</v>
      </c>
      <c r="DM4" s="381" t="s">
        <v>30</v>
      </c>
      <c r="DN4" s="381" t="s">
        <v>31</v>
      </c>
      <c r="DO4" s="381" t="s">
        <v>30</v>
      </c>
      <c r="DP4" s="381" t="s">
        <v>31</v>
      </c>
      <c r="DQ4" s="381" t="s">
        <v>30</v>
      </c>
      <c r="DR4" s="381" t="s">
        <v>31</v>
      </c>
      <c r="DS4" s="378" t="s">
        <v>27</v>
      </c>
      <c r="DT4" s="379"/>
      <c r="DU4" s="378" t="s">
        <v>28</v>
      </c>
      <c r="DV4" s="379"/>
      <c r="DW4" s="380" t="s">
        <v>29</v>
      </c>
      <c r="DX4" s="381" t="s">
        <v>30</v>
      </c>
      <c r="DY4" s="381" t="s">
        <v>31</v>
      </c>
      <c r="DZ4" s="381" t="s">
        <v>30</v>
      </c>
      <c r="EA4" s="381" t="s">
        <v>31</v>
      </c>
      <c r="EB4" s="381" t="s">
        <v>30</v>
      </c>
      <c r="EC4" s="381" t="s">
        <v>31</v>
      </c>
      <c r="ED4" s="378" t="s">
        <v>27</v>
      </c>
      <c r="EE4" s="379"/>
      <c r="EF4" s="378" t="s">
        <v>28</v>
      </c>
      <c r="EG4" s="379"/>
      <c r="EH4" s="380" t="s">
        <v>29</v>
      </c>
      <c r="EI4" s="381" t="s">
        <v>30</v>
      </c>
      <c r="EJ4" s="381" t="s">
        <v>31</v>
      </c>
      <c r="EK4" s="381" t="s">
        <v>30</v>
      </c>
      <c r="EL4" s="381" t="s">
        <v>31</v>
      </c>
      <c r="EM4" s="381" t="s">
        <v>30</v>
      </c>
      <c r="EN4" s="381" t="s">
        <v>31</v>
      </c>
      <c r="EO4" s="378" t="s">
        <v>27</v>
      </c>
      <c r="EP4" s="379"/>
      <c r="EQ4" s="378" t="s">
        <v>28</v>
      </c>
      <c r="ER4" s="379"/>
      <c r="ES4" s="380" t="s">
        <v>29</v>
      </c>
      <c r="ET4" s="381" t="s">
        <v>30</v>
      </c>
      <c r="EU4" s="381" t="s">
        <v>31</v>
      </c>
      <c r="EV4" s="381" t="s">
        <v>30</v>
      </c>
      <c r="EW4" s="381" t="s">
        <v>31</v>
      </c>
      <c r="EX4" s="381" t="s">
        <v>30</v>
      </c>
      <c r="EY4" s="381" t="s">
        <v>31</v>
      </c>
      <c r="EZ4" s="378" t="s">
        <v>27</v>
      </c>
      <c r="FA4" s="379"/>
      <c r="FB4" s="378" t="s">
        <v>28</v>
      </c>
      <c r="FC4" s="379"/>
      <c r="FD4" s="380" t="s">
        <v>29</v>
      </c>
      <c r="FE4" s="381" t="s">
        <v>30</v>
      </c>
      <c r="FF4" s="381" t="s">
        <v>31</v>
      </c>
      <c r="FG4" s="381" t="s">
        <v>30</v>
      </c>
      <c r="FH4" s="381" t="s">
        <v>31</v>
      </c>
      <c r="FI4" s="381" t="s">
        <v>30</v>
      </c>
      <c r="FJ4" s="381" t="s">
        <v>31</v>
      </c>
      <c r="FK4" s="378" t="s">
        <v>27</v>
      </c>
      <c r="FL4" s="379"/>
      <c r="FM4" s="378" t="s">
        <v>28</v>
      </c>
      <c r="FN4" s="379"/>
      <c r="FO4" s="380" t="s">
        <v>29</v>
      </c>
      <c r="FP4" s="381" t="s">
        <v>30</v>
      </c>
      <c r="FQ4" s="381" t="s">
        <v>31</v>
      </c>
      <c r="FR4" s="381" t="s">
        <v>30</v>
      </c>
      <c r="FS4" s="381" t="s">
        <v>31</v>
      </c>
      <c r="FT4" s="381" t="s">
        <v>30</v>
      </c>
      <c r="FU4" s="381" t="s">
        <v>31</v>
      </c>
      <c r="FV4" s="378" t="s">
        <v>27</v>
      </c>
      <c r="FW4" s="379"/>
      <c r="FX4" s="378" t="s">
        <v>28</v>
      </c>
      <c r="FY4" s="379"/>
      <c r="FZ4" s="381" t="s">
        <v>29</v>
      </c>
      <c r="GA4" s="381" t="s">
        <v>30</v>
      </c>
      <c r="GB4" s="381" t="s">
        <v>31</v>
      </c>
      <c r="GC4" s="381" t="s">
        <v>30</v>
      </c>
      <c r="GD4" s="381" t="s">
        <v>31</v>
      </c>
      <c r="GE4" s="381" t="s">
        <v>30</v>
      </c>
      <c r="GF4" s="381" t="s">
        <v>31</v>
      </c>
      <c r="GG4" s="378" t="s">
        <v>27</v>
      </c>
      <c r="GH4" s="379"/>
      <c r="GI4" s="378" t="s">
        <v>28</v>
      </c>
      <c r="GJ4" s="379"/>
      <c r="GK4" s="381" t="s">
        <v>29</v>
      </c>
      <c r="GL4" s="381" t="s">
        <v>30</v>
      </c>
      <c r="GM4" s="381" t="s">
        <v>31</v>
      </c>
      <c r="GN4" s="381" t="s">
        <v>30</v>
      </c>
      <c r="GO4" s="381" t="s">
        <v>31</v>
      </c>
      <c r="GP4" s="381" t="s">
        <v>30</v>
      </c>
      <c r="GQ4" s="381" t="s">
        <v>31</v>
      </c>
      <c r="GR4" s="378" t="s">
        <v>27</v>
      </c>
      <c r="GS4" s="379"/>
      <c r="GT4" s="378" t="s">
        <v>28</v>
      </c>
      <c r="GU4" s="379"/>
      <c r="GV4" s="381" t="s">
        <v>29</v>
      </c>
      <c r="GW4" s="381" t="s">
        <v>30</v>
      </c>
      <c r="GX4" s="381" t="s">
        <v>31</v>
      </c>
      <c r="GY4" s="381" t="s">
        <v>30</v>
      </c>
      <c r="GZ4" s="381" t="s">
        <v>31</v>
      </c>
      <c r="HA4" s="381" t="s">
        <v>30</v>
      </c>
      <c r="HB4" s="381" t="s">
        <v>31</v>
      </c>
    </row>
    <row r="5" ht="31.5" customHeight="1" spans="1:210">
      <c r="A5" s="382"/>
      <c r="B5" s="383" t="s">
        <v>30</v>
      </c>
      <c r="C5" s="383" t="s">
        <v>31</v>
      </c>
      <c r="D5" s="383" t="s">
        <v>30</v>
      </c>
      <c r="E5" s="383" t="s">
        <v>31</v>
      </c>
      <c r="F5" s="384"/>
      <c r="G5" s="385"/>
      <c r="H5" s="385"/>
      <c r="I5" s="385"/>
      <c r="J5" s="385"/>
      <c r="K5" s="385"/>
      <c r="L5" s="385"/>
      <c r="M5" s="383" t="s">
        <v>30</v>
      </c>
      <c r="N5" s="383" t="s">
        <v>31</v>
      </c>
      <c r="O5" s="383" t="s">
        <v>30</v>
      </c>
      <c r="P5" s="383" t="s">
        <v>31</v>
      </c>
      <c r="Q5" s="405"/>
      <c r="R5" s="385"/>
      <c r="S5" s="385"/>
      <c r="T5" s="385"/>
      <c r="U5" s="385"/>
      <c r="V5" s="385"/>
      <c r="W5" s="385"/>
      <c r="X5" s="383" t="s">
        <v>30</v>
      </c>
      <c r="Y5" s="383" t="s">
        <v>31</v>
      </c>
      <c r="Z5" s="383" t="s">
        <v>30</v>
      </c>
      <c r="AA5" s="383" t="s">
        <v>31</v>
      </c>
      <c r="AB5" s="384"/>
      <c r="AC5" s="385"/>
      <c r="AD5" s="385"/>
      <c r="AE5" s="385"/>
      <c r="AF5" s="385"/>
      <c r="AG5" s="385"/>
      <c r="AH5" s="385"/>
      <c r="AI5" s="383" t="s">
        <v>30</v>
      </c>
      <c r="AJ5" s="383" t="s">
        <v>31</v>
      </c>
      <c r="AK5" s="383" t="s">
        <v>30</v>
      </c>
      <c r="AL5" s="383" t="s">
        <v>31</v>
      </c>
      <c r="AM5" s="384"/>
      <c r="AN5" s="385"/>
      <c r="AO5" s="385"/>
      <c r="AP5" s="385"/>
      <c r="AQ5" s="385"/>
      <c r="AR5" s="385"/>
      <c r="AS5" s="385"/>
      <c r="AT5" s="383" t="s">
        <v>30</v>
      </c>
      <c r="AU5" s="383" t="s">
        <v>31</v>
      </c>
      <c r="AV5" s="383" t="s">
        <v>30</v>
      </c>
      <c r="AW5" s="383" t="s">
        <v>31</v>
      </c>
      <c r="AX5" s="384"/>
      <c r="AY5" s="385"/>
      <c r="AZ5" s="385"/>
      <c r="BA5" s="385"/>
      <c r="BB5" s="385"/>
      <c r="BC5" s="385"/>
      <c r="BD5" s="385"/>
      <c r="BE5" s="383" t="s">
        <v>30</v>
      </c>
      <c r="BF5" s="383" t="s">
        <v>31</v>
      </c>
      <c r="BG5" s="383" t="s">
        <v>30</v>
      </c>
      <c r="BH5" s="383" t="s">
        <v>31</v>
      </c>
      <c r="BI5" s="384"/>
      <c r="BJ5" s="385"/>
      <c r="BK5" s="385"/>
      <c r="BL5" s="385"/>
      <c r="BM5" s="385"/>
      <c r="BN5" s="385"/>
      <c r="BO5" s="385"/>
      <c r="BP5" s="383" t="s">
        <v>30</v>
      </c>
      <c r="BQ5" s="383" t="s">
        <v>31</v>
      </c>
      <c r="BR5" s="383" t="s">
        <v>30</v>
      </c>
      <c r="BS5" s="383" t="s">
        <v>31</v>
      </c>
      <c r="BT5" s="384"/>
      <c r="BU5" s="385"/>
      <c r="BV5" s="385"/>
      <c r="BW5" s="385"/>
      <c r="BX5" s="385"/>
      <c r="BY5" s="385"/>
      <c r="BZ5" s="385"/>
      <c r="CA5" s="383" t="s">
        <v>30</v>
      </c>
      <c r="CB5" s="383" t="s">
        <v>31</v>
      </c>
      <c r="CC5" s="383" t="s">
        <v>30</v>
      </c>
      <c r="CD5" s="383" t="s">
        <v>31</v>
      </c>
      <c r="CE5" s="384"/>
      <c r="CF5" s="385"/>
      <c r="CG5" s="385"/>
      <c r="CH5" s="385"/>
      <c r="CI5" s="385"/>
      <c r="CJ5" s="385"/>
      <c r="CK5" s="385"/>
      <c r="CL5" s="383" t="s">
        <v>30</v>
      </c>
      <c r="CM5" s="383" t="s">
        <v>31</v>
      </c>
      <c r="CN5" s="383" t="s">
        <v>30</v>
      </c>
      <c r="CO5" s="383" t="s">
        <v>31</v>
      </c>
      <c r="CP5" s="384"/>
      <c r="CQ5" s="385"/>
      <c r="CR5" s="385"/>
      <c r="CS5" s="385"/>
      <c r="CT5" s="385"/>
      <c r="CU5" s="385"/>
      <c r="CV5" s="385"/>
      <c r="CW5" s="383" t="s">
        <v>30</v>
      </c>
      <c r="CX5" s="383" t="s">
        <v>31</v>
      </c>
      <c r="CY5" s="383" t="s">
        <v>30</v>
      </c>
      <c r="CZ5" s="383" t="s">
        <v>31</v>
      </c>
      <c r="DA5" s="384"/>
      <c r="DB5" s="385"/>
      <c r="DC5" s="385"/>
      <c r="DD5" s="385"/>
      <c r="DE5" s="385"/>
      <c r="DF5" s="385"/>
      <c r="DG5" s="385"/>
      <c r="DH5" s="383" t="s">
        <v>30</v>
      </c>
      <c r="DI5" s="383" t="s">
        <v>31</v>
      </c>
      <c r="DJ5" s="383" t="s">
        <v>30</v>
      </c>
      <c r="DK5" s="383" t="s">
        <v>31</v>
      </c>
      <c r="DL5" s="384"/>
      <c r="DM5" s="385"/>
      <c r="DN5" s="385"/>
      <c r="DO5" s="385"/>
      <c r="DP5" s="385"/>
      <c r="DQ5" s="385"/>
      <c r="DR5" s="385"/>
      <c r="DS5" s="383" t="s">
        <v>30</v>
      </c>
      <c r="DT5" s="383" t="s">
        <v>31</v>
      </c>
      <c r="DU5" s="383" t="s">
        <v>30</v>
      </c>
      <c r="DV5" s="383" t="s">
        <v>31</v>
      </c>
      <c r="DW5" s="384"/>
      <c r="DX5" s="385"/>
      <c r="DY5" s="385"/>
      <c r="DZ5" s="385"/>
      <c r="EA5" s="385"/>
      <c r="EB5" s="385"/>
      <c r="EC5" s="385"/>
      <c r="ED5" s="383" t="s">
        <v>30</v>
      </c>
      <c r="EE5" s="383" t="s">
        <v>31</v>
      </c>
      <c r="EF5" s="383" t="s">
        <v>30</v>
      </c>
      <c r="EG5" s="383" t="s">
        <v>31</v>
      </c>
      <c r="EH5" s="384"/>
      <c r="EI5" s="385"/>
      <c r="EJ5" s="385"/>
      <c r="EK5" s="385"/>
      <c r="EL5" s="385"/>
      <c r="EM5" s="385"/>
      <c r="EN5" s="385"/>
      <c r="EO5" s="383" t="s">
        <v>30</v>
      </c>
      <c r="EP5" s="383" t="s">
        <v>31</v>
      </c>
      <c r="EQ5" s="383" t="s">
        <v>30</v>
      </c>
      <c r="ER5" s="383" t="s">
        <v>31</v>
      </c>
      <c r="ES5" s="384"/>
      <c r="ET5" s="385"/>
      <c r="EU5" s="385"/>
      <c r="EV5" s="385"/>
      <c r="EW5" s="385"/>
      <c r="EX5" s="385"/>
      <c r="EY5" s="385"/>
      <c r="EZ5" s="383" t="s">
        <v>30</v>
      </c>
      <c r="FA5" s="383" t="s">
        <v>31</v>
      </c>
      <c r="FB5" s="383" t="s">
        <v>30</v>
      </c>
      <c r="FC5" s="383" t="s">
        <v>31</v>
      </c>
      <c r="FD5" s="384"/>
      <c r="FE5" s="385"/>
      <c r="FF5" s="385"/>
      <c r="FG5" s="385"/>
      <c r="FH5" s="385"/>
      <c r="FI5" s="385"/>
      <c r="FJ5" s="385"/>
      <c r="FK5" s="383" t="s">
        <v>30</v>
      </c>
      <c r="FL5" s="383" t="s">
        <v>31</v>
      </c>
      <c r="FM5" s="383" t="s">
        <v>30</v>
      </c>
      <c r="FN5" s="383" t="s">
        <v>31</v>
      </c>
      <c r="FO5" s="384"/>
      <c r="FP5" s="385"/>
      <c r="FQ5" s="385"/>
      <c r="FR5" s="385"/>
      <c r="FS5" s="385"/>
      <c r="FT5" s="385"/>
      <c r="FU5" s="385"/>
      <c r="FV5" s="383" t="s">
        <v>30</v>
      </c>
      <c r="FW5" s="383" t="s">
        <v>31</v>
      </c>
      <c r="FX5" s="383" t="s">
        <v>30</v>
      </c>
      <c r="FY5" s="383" t="s">
        <v>31</v>
      </c>
      <c r="FZ5" s="385"/>
      <c r="GA5" s="385"/>
      <c r="GB5" s="385"/>
      <c r="GC5" s="385"/>
      <c r="GD5" s="385"/>
      <c r="GE5" s="385"/>
      <c r="GF5" s="385"/>
      <c r="GG5" s="383" t="s">
        <v>30</v>
      </c>
      <c r="GH5" s="383" t="s">
        <v>31</v>
      </c>
      <c r="GI5" s="383" t="s">
        <v>30</v>
      </c>
      <c r="GJ5" s="383" t="s">
        <v>31</v>
      </c>
      <c r="GK5" s="385"/>
      <c r="GL5" s="385"/>
      <c r="GM5" s="385"/>
      <c r="GN5" s="385"/>
      <c r="GO5" s="385"/>
      <c r="GP5" s="385"/>
      <c r="GQ5" s="385"/>
      <c r="GR5" s="383" t="s">
        <v>30</v>
      </c>
      <c r="GS5" s="383" t="s">
        <v>31</v>
      </c>
      <c r="GT5" s="383" t="s">
        <v>30</v>
      </c>
      <c r="GU5" s="383" t="s">
        <v>31</v>
      </c>
      <c r="GV5" s="385"/>
      <c r="GW5" s="385"/>
      <c r="GX5" s="385"/>
      <c r="GY5" s="385"/>
      <c r="GZ5" s="385"/>
      <c r="HA5" s="385"/>
      <c r="HB5" s="385"/>
    </row>
    <row r="6" ht="31.5" customHeight="1" spans="1:210">
      <c r="A6" s="386" t="s">
        <v>32</v>
      </c>
      <c r="B6" s="387">
        <f t="shared" ref="B6:L6" si="0">M6+X6+AI6+AT6+BE6+BP6+CA6+CL6+CW6+DH6+DS6+ED6+EO6+EZ6+FK6+FV6+GG6+GR6</f>
        <v>2305.98509824576</v>
      </c>
      <c r="C6" s="387">
        <f t="shared" si="0"/>
        <v>14567.4835182897</v>
      </c>
      <c r="D6" s="387">
        <f t="shared" si="0"/>
        <v>23449.565042544</v>
      </c>
      <c r="E6" s="387">
        <f t="shared" si="0"/>
        <v>75287.1231535188</v>
      </c>
      <c r="F6" s="388">
        <f t="shared" si="0"/>
        <v>8663</v>
      </c>
      <c r="G6" s="387">
        <f t="shared" si="0"/>
        <v>6882.60057909409</v>
      </c>
      <c r="H6" s="387">
        <f t="shared" si="0"/>
        <v>46185.4997807932</v>
      </c>
      <c r="I6" s="387">
        <f t="shared" si="0"/>
        <v>21987.6719479336</v>
      </c>
      <c r="J6" s="387">
        <f t="shared" si="0"/>
        <v>24044.7285720367</v>
      </c>
      <c r="K6" s="387">
        <f t="shared" si="0"/>
        <v>51288.3726678174</v>
      </c>
      <c r="L6" s="387">
        <f t="shared" si="0"/>
        <v>160021.675024638</v>
      </c>
      <c r="M6" s="387">
        <v>378.632295</v>
      </c>
      <c r="N6" s="387">
        <v>5044.092295</v>
      </c>
      <c r="O6" s="387">
        <v>5258.307386</v>
      </c>
      <c r="P6" s="387">
        <v>16791.607752</v>
      </c>
      <c r="Q6" s="388">
        <v>1029</v>
      </c>
      <c r="R6" s="387">
        <v>69.1964880000001</v>
      </c>
      <c r="S6" s="387">
        <v>359.0901</v>
      </c>
      <c r="T6" s="387">
        <v>688.304234</v>
      </c>
      <c r="U6" s="387">
        <v>729.76387</v>
      </c>
      <c r="V6" s="387">
        <v>6394.440403</v>
      </c>
      <c r="W6" s="387">
        <v>22924.554017</v>
      </c>
      <c r="X6" s="387">
        <v>71.988213</v>
      </c>
      <c r="Y6" s="387">
        <v>537.281008</v>
      </c>
      <c r="Z6" s="387">
        <v>1264.037881</v>
      </c>
      <c r="AA6" s="387">
        <v>5710.74166</v>
      </c>
      <c r="AB6" s="388">
        <v>170</v>
      </c>
      <c r="AC6" s="387">
        <v>0</v>
      </c>
      <c r="AD6" s="387">
        <v>0</v>
      </c>
      <c r="AE6" s="387">
        <v>160.878166</v>
      </c>
      <c r="AF6" s="387">
        <v>431.817364</v>
      </c>
      <c r="AG6" s="387">
        <v>1496.90426</v>
      </c>
      <c r="AH6" s="387">
        <v>6679.840032</v>
      </c>
      <c r="AI6" s="387">
        <v>159.486405351182</v>
      </c>
      <c r="AJ6" s="387">
        <v>1575.57628196656</v>
      </c>
      <c r="AK6" s="387">
        <v>2063.26930838045</v>
      </c>
      <c r="AL6" s="387">
        <v>11838.8598649424</v>
      </c>
      <c r="AM6" s="388">
        <v>663</v>
      </c>
      <c r="AN6" s="387">
        <v>0</v>
      </c>
      <c r="AO6" s="387">
        <v>0</v>
      </c>
      <c r="AP6" s="387">
        <v>303.070311417411</v>
      </c>
      <c r="AQ6" s="387">
        <v>994.567867217111</v>
      </c>
      <c r="AR6" s="387">
        <v>2525.82602514905</v>
      </c>
      <c r="AS6" s="387">
        <v>14409.004014126</v>
      </c>
      <c r="AT6" s="408">
        <v>240.7089</v>
      </c>
      <c r="AU6" s="409">
        <v>954.930605</v>
      </c>
      <c r="AV6" s="410">
        <v>4623.517083</v>
      </c>
      <c r="AW6" s="410">
        <v>11732.695844</v>
      </c>
      <c r="AX6" s="411">
        <v>415</v>
      </c>
      <c r="AY6" s="412">
        <v>287.059889</v>
      </c>
      <c r="AZ6" s="409">
        <v>12612.490218</v>
      </c>
      <c r="BA6" s="409">
        <v>54.078786</v>
      </c>
      <c r="BB6" s="409">
        <v>128.133525</v>
      </c>
      <c r="BC6" s="409">
        <v>5205.364658</v>
      </c>
      <c r="BD6" s="409">
        <v>25428.250192</v>
      </c>
      <c r="BE6" s="387">
        <v>55</v>
      </c>
      <c r="BF6" s="387">
        <v>291</v>
      </c>
      <c r="BG6" s="387">
        <v>435.97</v>
      </c>
      <c r="BH6" s="387">
        <v>1277.31678</v>
      </c>
      <c r="BI6" s="388">
        <v>571</v>
      </c>
      <c r="BJ6" s="387">
        <v>736.96</v>
      </c>
      <c r="BK6" s="387">
        <v>856.21</v>
      </c>
      <c r="BL6" s="387">
        <v>92.3</v>
      </c>
      <c r="BM6" s="387">
        <v>413.1</v>
      </c>
      <c r="BN6" s="387">
        <v>1320.23</v>
      </c>
      <c r="BO6" s="387">
        <v>2837.62678</v>
      </c>
      <c r="BP6" s="387">
        <v>255.659284894583</v>
      </c>
      <c r="BQ6" s="387">
        <v>2357.38504132312</v>
      </c>
      <c r="BR6" s="387">
        <v>4236.69262116354</v>
      </c>
      <c r="BS6" s="387">
        <v>13976.2684885764</v>
      </c>
      <c r="BT6" s="388">
        <v>1854</v>
      </c>
      <c r="BU6" s="387">
        <v>860.748780094092</v>
      </c>
      <c r="BV6" s="387">
        <v>2583.26619479317</v>
      </c>
      <c r="BW6" s="387">
        <v>14.076431516164</v>
      </c>
      <c r="BX6" s="387">
        <v>192.543931819562</v>
      </c>
      <c r="BY6" s="387">
        <v>5367.17711766838</v>
      </c>
      <c r="BZ6" s="387">
        <v>19109.4636565122</v>
      </c>
      <c r="CA6" s="387">
        <v>8.48</v>
      </c>
      <c r="CB6" s="387">
        <v>109.85</v>
      </c>
      <c r="CC6" s="387">
        <v>244.18</v>
      </c>
      <c r="CD6" s="387">
        <v>683.83</v>
      </c>
      <c r="CE6" s="388">
        <v>136</v>
      </c>
      <c r="CF6" s="387"/>
      <c r="CG6" s="387"/>
      <c r="CH6" s="387"/>
      <c r="CI6" s="387"/>
      <c r="CJ6" s="387">
        <v>252.66</v>
      </c>
      <c r="CK6" s="387">
        <v>793.68</v>
      </c>
      <c r="CL6" s="387">
        <v>3.91</v>
      </c>
      <c r="CM6" s="387">
        <v>11.39</v>
      </c>
      <c r="CN6" s="387">
        <v>526.02</v>
      </c>
      <c r="CO6" s="387">
        <v>1854.7</v>
      </c>
      <c r="CP6" s="388">
        <v>30</v>
      </c>
      <c r="CQ6" s="387">
        <v>174.59</v>
      </c>
      <c r="CR6" s="387">
        <v>534.62</v>
      </c>
      <c r="CS6" s="387">
        <v>1.24</v>
      </c>
      <c r="CT6" s="387">
        <v>1.61</v>
      </c>
      <c r="CU6" s="387">
        <v>705.76</v>
      </c>
      <c r="CV6" s="387">
        <v>2402.32</v>
      </c>
      <c r="CW6" s="387">
        <v>110.3</v>
      </c>
      <c r="CX6" s="387">
        <v>337.92</v>
      </c>
      <c r="CY6" s="387">
        <v>56.37</v>
      </c>
      <c r="CZ6" s="387">
        <v>199.03</v>
      </c>
      <c r="DA6" s="388">
        <v>71</v>
      </c>
      <c r="DB6" s="387">
        <v>277.54</v>
      </c>
      <c r="DC6" s="387">
        <v>408.88</v>
      </c>
      <c r="DD6" s="387">
        <v>55.03</v>
      </c>
      <c r="DE6" s="387">
        <v>100.87</v>
      </c>
      <c r="DF6" s="387">
        <v>499.24</v>
      </c>
      <c r="DG6" s="387">
        <v>1046.7</v>
      </c>
      <c r="DH6" s="387">
        <v>16.9</v>
      </c>
      <c r="DI6" s="387">
        <v>89.918287</v>
      </c>
      <c r="DJ6" s="387">
        <v>63.670763</v>
      </c>
      <c r="DK6" s="387">
        <v>312.632764</v>
      </c>
      <c r="DL6" s="388">
        <v>141</v>
      </c>
      <c r="DM6" s="387">
        <v>95</v>
      </c>
      <c r="DN6" s="387">
        <v>447</v>
      </c>
      <c r="DO6" s="387">
        <v>20</v>
      </c>
      <c r="DP6" s="387">
        <v>53</v>
      </c>
      <c r="DQ6" s="387">
        <f>DO6+DM6+DJ6+DH6</f>
        <v>195.570763</v>
      </c>
      <c r="DR6" s="387">
        <f>DP6+DN6+DK6+DI6</f>
        <v>902.551051</v>
      </c>
      <c r="DS6" s="387">
        <v>106.6</v>
      </c>
      <c r="DT6" s="387">
        <v>263.24</v>
      </c>
      <c r="DU6" s="387">
        <v>481.47</v>
      </c>
      <c r="DV6" s="387">
        <v>682.4</v>
      </c>
      <c r="DW6" s="388">
        <v>291</v>
      </c>
      <c r="DX6" s="387">
        <v>1632.36</v>
      </c>
      <c r="DY6" s="387">
        <v>12329.39</v>
      </c>
      <c r="DZ6" s="387">
        <v>20.23</v>
      </c>
      <c r="EA6" s="387">
        <v>80.79</v>
      </c>
      <c r="EB6" s="387">
        <v>2240.66</v>
      </c>
      <c r="EC6" s="387">
        <v>13355.82</v>
      </c>
      <c r="ED6" s="387">
        <v>47.3</v>
      </c>
      <c r="EE6" s="387">
        <v>150.6</v>
      </c>
      <c r="EF6" s="387">
        <v>351.42</v>
      </c>
      <c r="EG6" s="387">
        <v>963.87</v>
      </c>
      <c r="EH6" s="388">
        <v>142</v>
      </c>
      <c r="EI6" s="387">
        <v>0</v>
      </c>
      <c r="EJ6" s="387">
        <v>0</v>
      </c>
      <c r="EK6" s="387">
        <v>0.11</v>
      </c>
      <c r="EL6" s="387">
        <v>0.99</v>
      </c>
      <c r="EM6" s="387">
        <f>EK6+ED6+EF6</f>
        <v>398.83</v>
      </c>
      <c r="EN6" s="387">
        <f>EL6+EE6+EG6</f>
        <v>1115.46</v>
      </c>
      <c r="EO6" s="388">
        <v>33.85</v>
      </c>
      <c r="EP6" s="388">
        <v>93.48</v>
      </c>
      <c r="EQ6" s="388">
        <v>238.9</v>
      </c>
      <c r="ER6" s="388">
        <v>372.4</v>
      </c>
      <c r="ES6" s="388">
        <v>127</v>
      </c>
      <c r="ET6" s="388">
        <v>1040.77</v>
      </c>
      <c r="EU6" s="388">
        <v>11368.7</v>
      </c>
      <c r="EV6" s="388"/>
      <c r="EW6" s="388"/>
      <c r="EX6" s="388">
        <v>1074.62</v>
      </c>
      <c r="EY6" s="388">
        <v>11462.18</v>
      </c>
      <c r="EZ6" s="387">
        <v>37.33</v>
      </c>
      <c r="FA6" s="387">
        <v>345.64</v>
      </c>
      <c r="FB6" s="387">
        <v>323.81</v>
      </c>
      <c r="FC6" s="387">
        <v>1254.78</v>
      </c>
      <c r="FD6" s="388">
        <v>385</v>
      </c>
      <c r="FE6" s="387">
        <v>496.1</v>
      </c>
      <c r="FF6" s="387">
        <v>619.8</v>
      </c>
      <c r="FG6" s="387">
        <v>20461.77</v>
      </c>
      <c r="FH6" s="387">
        <v>20527.68</v>
      </c>
      <c r="FI6" s="387">
        <v>21418.31</v>
      </c>
      <c r="FJ6" s="387">
        <v>23056.84</v>
      </c>
      <c r="FK6" s="387">
        <v>772.2</v>
      </c>
      <c r="FL6" s="387">
        <v>2356.75</v>
      </c>
      <c r="FM6" s="387">
        <v>3197.85</v>
      </c>
      <c r="FN6" s="387">
        <v>7201.21</v>
      </c>
      <c r="FO6" s="388">
        <v>2521</v>
      </c>
      <c r="FP6" s="387">
        <v>346.37</v>
      </c>
      <c r="FQ6" s="387">
        <v>1346</v>
      </c>
      <c r="FR6" s="387">
        <v>6.39</v>
      </c>
      <c r="FS6" s="387">
        <v>10.3</v>
      </c>
      <c r="FT6" s="387">
        <v>1124.96</v>
      </c>
      <c r="FU6" s="387">
        <v>10914.56</v>
      </c>
      <c r="FV6" s="387"/>
      <c r="FW6" s="387"/>
      <c r="FX6" s="387"/>
      <c r="FY6" s="387"/>
      <c r="FZ6" s="388"/>
      <c r="GA6" s="387">
        <v>0.09</v>
      </c>
      <c r="GB6" s="387">
        <v>0.19</v>
      </c>
      <c r="GC6" s="387">
        <v>110.19</v>
      </c>
      <c r="GD6" s="387">
        <v>379.55</v>
      </c>
      <c r="GE6" s="387">
        <v>110.28</v>
      </c>
      <c r="GF6" s="387">
        <v>379.74</v>
      </c>
      <c r="GG6" s="416">
        <v>0</v>
      </c>
      <c r="GH6" s="417">
        <v>0</v>
      </c>
      <c r="GI6" s="417">
        <v>0</v>
      </c>
      <c r="GJ6" s="417">
        <v>0</v>
      </c>
      <c r="GK6" s="417"/>
      <c r="GL6" s="418">
        <v>241.015422</v>
      </c>
      <c r="GM6" s="418">
        <v>877.373268</v>
      </c>
      <c r="GN6" s="418">
        <v>0.004019</v>
      </c>
      <c r="GO6" s="418">
        <v>0.012014</v>
      </c>
      <c r="GP6" s="418">
        <v>241.019441</v>
      </c>
      <c r="GQ6" s="418">
        <v>877.385282</v>
      </c>
      <c r="GR6" s="387">
        <v>7.64</v>
      </c>
      <c r="GS6" s="387">
        <v>48.43</v>
      </c>
      <c r="GT6" s="387">
        <v>84.08</v>
      </c>
      <c r="GU6" s="387">
        <v>434.78</v>
      </c>
      <c r="GV6" s="388">
        <v>117</v>
      </c>
      <c r="GW6" s="387">
        <v>624.8</v>
      </c>
      <c r="GX6" s="387">
        <v>1842.49</v>
      </c>
      <c r="GY6" s="387">
        <v>0</v>
      </c>
      <c r="GZ6" s="387">
        <v>0</v>
      </c>
      <c r="HA6" s="387">
        <v>716.52</v>
      </c>
      <c r="HB6" s="387">
        <v>2325.7</v>
      </c>
    </row>
    <row r="7" ht="31.5" customHeight="1" spans="1:210">
      <c r="A7" s="389" t="s">
        <v>33</v>
      </c>
      <c r="B7" s="387">
        <f t="shared" ref="B7:B23" si="1">M7+X7+AI7+AT7+BE7+BP7+CA7+CL7+CW7+DH7+DS7+ED7+EO7+EZ7+FK7+FV7+GG7+GR7</f>
        <v>469.48347908863</v>
      </c>
      <c r="C7" s="387">
        <f t="shared" ref="C7:C23" si="2">N7+Y7+AJ7+AU7+BF7+BQ7+CB7+CM7+CX7+DI7+DT7+EE7+EP7+FA7+FL7+FW7+GH7+GS7</f>
        <v>2690.57799765914</v>
      </c>
      <c r="D7" s="387">
        <f t="shared" ref="D7:D23" si="3">O7+Z7+AK7+AV7+BG7+BR7+CC7+CN7+CY7+DJ7+DU7+EF7+EQ7+FB7+FM7+FX7+GI7+GT7</f>
        <v>3020.01442885214</v>
      </c>
      <c r="E7" s="387">
        <f t="shared" ref="E7:E23" si="4">P7+AA7+AL7+AW7+BH7+BS7+CD7+CO7+CZ7+DK7+DV7+EG7+ER7+FC7+FN7+FY7+GJ7+GU7</f>
        <v>11370.0868267458</v>
      </c>
      <c r="F7" s="388">
        <f t="shared" ref="F7:F23" si="5">Q7+AB7+AM7+AX7+BI7+BT7+CE7+CP7+DA7+DL7+DW7+EH7+ES7+FD7+FO7+FZ7+GK7+GV7</f>
        <v>1622</v>
      </c>
      <c r="G7" s="387">
        <f t="shared" ref="G7:G23" si="6">R7+AC7+AN7+AY7+BJ7+BU7+CF7+CQ7+DB7+DM7+DX7+EI7+ET7+FE7+FP7+GA7+GL7+GW7</f>
        <v>300.4255</v>
      </c>
      <c r="H7" s="387">
        <f t="shared" ref="H7:H23" si="7">S7+AD7+AO7+AZ7+BK7+BV7+CG7+CR7+DC7+DN7+DY7+EJ7+EU7+FF7+FQ7+GB7+GM7+GX7</f>
        <v>1456.5525</v>
      </c>
      <c r="I7" s="387">
        <f t="shared" ref="I7:I23" si="8">T7+AE7+AP7+BA7+BL7+BW7+CH7+CS7+DD7+DO7+DZ7+EK7+EV7+FG7+FR7+GC7+GN7+GY7</f>
        <v>271.057671546971</v>
      </c>
      <c r="J7" s="387">
        <f t="shared" ref="J7:J23" si="9">U7+AF7+AQ7+BB7+BM7+BX7+CI7+CT7+DE7+DP7+EA7+EL7+EW7+FH7+FS7+GD7+GO7+GZ7</f>
        <v>447.278401678603</v>
      </c>
      <c r="K7" s="387">
        <f t="shared" ref="K7:K23" si="10">V7+AG7+AR7+BC7+BN7+BY7+CJ7+CU7+DF7+DQ7+EB7+EM7+EX7+FI7+FT7+GE7+GP7+HA7</f>
        <v>3675.27107948774</v>
      </c>
      <c r="L7" s="387">
        <f t="shared" ref="L7:L23" si="11">W7+AH7+AS7+BD7+BO7+BZ7+CK7+CV7+DG7+DR7+EC7+EN7+EY7+FJ7+FU7+GF7+GQ7+HB7</f>
        <v>15964.4957260836</v>
      </c>
      <c r="M7" s="387">
        <v>142.154897</v>
      </c>
      <c r="N7" s="387">
        <v>979.504897</v>
      </c>
      <c r="O7" s="387">
        <v>958.346243999999</v>
      </c>
      <c r="P7" s="387">
        <v>3097.412469</v>
      </c>
      <c r="Q7" s="388">
        <v>331</v>
      </c>
      <c r="R7" s="387">
        <v>54.2955</v>
      </c>
      <c r="S7" s="387">
        <v>114.6925</v>
      </c>
      <c r="T7" s="387">
        <v>193.966024</v>
      </c>
      <c r="U7" s="387">
        <v>195.409558</v>
      </c>
      <c r="V7" s="387">
        <v>1348.762665</v>
      </c>
      <c r="W7" s="387">
        <v>4387.019424</v>
      </c>
      <c r="X7" s="387">
        <v>52.580367</v>
      </c>
      <c r="Y7" s="387">
        <v>298.348432</v>
      </c>
      <c r="Z7" s="387">
        <v>547.918656</v>
      </c>
      <c r="AA7" s="387">
        <v>2882.016964</v>
      </c>
      <c r="AB7" s="388">
        <v>195</v>
      </c>
      <c r="AC7" s="387">
        <v>0</v>
      </c>
      <c r="AD7" s="387">
        <v>0</v>
      </c>
      <c r="AE7" s="387">
        <v>7.039745</v>
      </c>
      <c r="AF7" s="387">
        <v>11.507472</v>
      </c>
      <c r="AG7" s="387">
        <v>607.538768</v>
      </c>
      <c r="AH7" s="387">
        <v>3191.872868</v>
      </c>
      <c r="AI7" s="387">
        <v>20.2580095066863</v>
      </c>
      <c r="AJ7" s="387">
        <v>166.247022020256</v>
      </c>
      <c r="AK7" s="387">
        <v>110.674321949452</v>
      </c>
      <c r="AL7" s="387">
        <v>763.822549034629</v>
      </c>
      <c r="AM7" s="388">
        <v>108</v>
      </c>
      <c r="AN7" s="387"/>
      <c r="AO7" s="387"/>
      <c r="AP7" s="387">
        <v>65.2219025469712</v>
      </c>
      <c r="AQ7" s="387">
        <v>232.761371678603</v>
      </c>
      <c r="AR7" s="387">
        <v>196.15423400311</v>
      </c>
      <c r="AS7" s="387">
        <v>1162.83094273349</v>
      </c>
      <c r="AT7" s="408"/>
      <c r="AU7" s="409">
        <v>0</v>
      </c>
      <c r="AV7" s="409"/>
      <c r="AW7" s="409"/>
      <c r="AX7" s="411"/>
      <c r="AY7" s="409"/>
      <c r="AZ7" s="409"/>
      <c r="BA7" s="409"/>
      <c r="BB7" s="409"/>
      <c r="BC7" s="409"/>
      <c r="BD7" s="409"/>
      <c r="BE7" s="387">
        <v>0</v>
      </c>
      <c r="BF7" s="387">
        <v>0</v>
      </c>
      <c r="BG7" s="387">
        <v>3.85</v>
      </c>
      <c r="BH7" s="387">
        <v>7.3584</v>
      </c>
      <c r="BI7" s="388">
        <v>4</v>
      </c>
      <c r="BJ7" s="387">
        <v>0</v>
      </c>
      <c r="BK7" s="387">
        <v>0</v>
      </c>
      <c r="BL7" s="387"/>
      <c r="BM7" s="387">
        <v>0</v>
      </c>
      <c r="BN7" s="387">
        <v>3.85</v>
      </c>
      <c r="BO7" s="387">
        <v>7.3584</v>
      </c>
      <c r="BP7" s="387">
        <v>86.4802055819437</v>
      </c>
      <c r="BQ7" s="387">
        <v>697.287646638883</v>
      </c>
      <c r="BR7" s="387">
        <v>755.335206902685</v>
      </c>
      <c r="BS7" s="387">
        <v>3117.86644471118</v>
      </c>
      <c r="BT7" s="388">
        <v>513</v>
      </c>
      <c r="BU7" s="387">
        <v>0</v>
      </c>
      <c r="BV7" s="387">
        <v>0</v>
      </c>
      <c r="BW7" s="387">
        <v>0</v>
      </c>
      <c r="BX7" s="387">
        <v>0</v>
      </c>
      <c r="BY7" s="387">
        <v>841.815412484629</v>
      </c>
      <c r="BZ7" s="387">
        <v>3815.15409135006</v>
      </c>
      <c r="CA7" s="387"/>
      <c r="CB7" s="387"/>
      <c r="CC7" s="387"/>
      <c r="CD7" s="387"/>
      <c r="CE7" s="388"/>
      <c r="CF7" s="387"/>
      <c r="CG7" s="387"/>
      <c r="CH7" s="387"/>
      <c r="CI7" s="387"/>
      <c r="CJ7" s="387">
        <v>0</v>
      </c>
      <c r="CK7" s="387">
        <v>0</v>
      </c>
      <c r="CL7" s="387">
        <v>6.12</v>
      </c>
      <c r="CM7" s="387">
        <v>9.54</v>
      </c>
      <c r="CN7" s="387"/>
      <c r="CO7" s="387"/>
      <c r="CP7" s="388">
        <v>20</v>
      </c>
      <c r="CQ7" s="387"/>
      <c r="CR7" s="387"/>
      <c r="CS7" s="387"/>
      <c r="CT7" s="387"/>
      <c r="CU7" s="387">
        <v>6.12</v>
      </c>
      <c r="CV7" s="387">
        <v>9.54</v>
      </c>
      <c r="CW7" s="387">
        <v>44.99</v>
      </c>
      <c r="CX7" s="387">
        <v>178.5</v>
      </c>
      <c r="CY7" s="387">
        <v>5.89</v>
      </c>
      <c r="CZ7" s="387">
        <v>23.14</v>
      </c>
      <c r="DA7" s="388">
        <v>24</v>
      </c>
      <c r="DB7" s="387">
        <v>97.03</v>
      </c>
      <c r="DC7" s="387">
        <v>1007.66</v>
      </c>
      <c r="DD7" s="387">
        <v>4.37</v>
      </c>
      <c r="DE7" s="387">
        <v>6.99</v>
      </c>
      <c r="DF7" s="387">
        <v>152.28</v>
      </c>
      <c r="DG7" s="387">
        <v>1216.29</v>
      </c>
      <c r="DH7" s="387"/>
      <c r="DI7" s="387"/>
      <c r="DJ7" s="387"/>
      <c r="DK7" s="387"/>
      <c r="DL7" s="388"/>
      <c r="DM7" s="387"/>
      <c r="DN7" s="387"/>
      <c r="DO7" s="387"/>
      <c r="DP7" s="387"/>
      <c r="DQ7" s="387">
        <f t="shared" ref="DQ7:DQ22" si="12">DO7+DM7+DJ7+DH7</f>
        <v>0</v>
      </c>
      <c r="DR7" s="387">
        <f t="shared" ref="DR7:DR22" si="13">DP7+DN7+DK7+DI7</f>
        <v>0</v>
      </c>
      <c r="DS7" s="387"/>
      <c r="DT7" s="387"/>
      <c r="DU7" s="387"/>
      <c r="DV7" s="387"/>
      <c r="DW7" s="388"/>
      <c r="DX7" s="387"/>
      <c r="DY7" s="387"/>
      <c r="DZ7" s="387"/>
      <c r="EA7" s="387"/>
      <c r="EB7" s="387"/>
      <c r="EC7" s="387"/>
      <c r="ED7" s="387">
        <v>31.3</v>
      </c>
      <c r="EE7" s="387">
        <v>109.2</v>
      </c>
      <c r="EF7" s="387">
        <v>252.29</v>
      </c>
      <c r="EG7" s="387">
        <v>697.41</v>
      </c>
      <c r="EH7" s="388">
        <v>124</v>
      </c>
      <c r="EI7" s="387">
        <v>0</v>
      </c>
      <c r="EJ7" s="387">
        <v>0</v>
      </c>
      <c r="EK7" s="387">
        <v>0.46</v>
      </c>
      <c r="EL7" s="387">
        <v>0.61</v>
      </c>
      <c r="EM7" s="387">
        <f t="shared" ref="EM7:EM15" si="14">EK7+ED7+EF7</f>
        <v>284.05</v>
      </c>
      <c r="EN7" s="387">
        <f t="shared" ref="EN7:EN15" si="15">EL7+EE7+EG7</f>
        <v>807.22</v>
      </c>
      <c r="EO7" s="388"/>
      <c r="EP7" s="388"/>
      <c r="EQ7" s="388"/>
      <c r="ER7" s="388"/>
      <c r="ES7" s="388"/>
      <c r="ET7" s="388"/>
      <c r="EU7" s="388"/>
      <c r="EV7" s="388"/>
      <c r="EW7" s="388"/>
      <c r="EX7" s="388"/>
      <c r="EY7" s="388"/>
      <c r="EZ7" s="387"/>
      <c r="FA7" s="387"/>
      <c r="FB7" s="387"/>
      <c r="FC7" s="387"/>
      <c r="FD7" s="388"/>
      <c r="FE7" s="387"/>
      <c r="FF7" s="387"/>
      <c r="FG7" s="387"/>
      <c r="FH7" s="387"/>
      <c r="FI7" s="387"/>
      <c r="FJ7" s="387"/>
      <c r="FK7" s="387">
        <v>85.6</v>
      </c>
      <c r="FL7" s="387">
        <v>251.95</v>
      </c>
      <c r="FM7" s="387">
        <v>385.71</v>
      </c>
      <c r="FN7" s="387">
        <v>781.06</v>
      </c>
      <c r="FO7" s="388">
        <v>303</v>
      </c>
      <c r="FP7" s="387">
        <v>149.1</v>
      </c>
      <c r="FQ7" s="387">
        <v>334.2</v>
      </c>
      <c r="FR7" s="387"/>
      <c r="FS7" s="387"/>
      <c r="FT7" s="387">
        <v>234.7</v>
      </c>
      <c r="FU7" s="387">
        <v>1367.21</v>
      </c>
      <c r="FV7" s="387"/>
      <c r="FW7" s="387"/>
      <c r="FX7" s="387"/>
      <c r="FY7" s="387"/>
      <c r="FZ7" s="388"/>
      <c r="GA7" s="387"/>
      <c r="GB7" s="387"/>
      <c r="GC7" s="387"/>
      <c r="GD7" s="387"/>
      <c r="GE7" s="387"/>
      <c r="GF7" s="387"/>
      <c r="GG7" s="387"/>
      <c r="GH7" s="387"/>
      <c r="GI7" s="387"/>
      <c r="GJ7" s="387"/>
      <c r="GK7" s="388"/>
      <c r="GL7" s="387"/>
      <c r="GM7" s="387"/>
      <c r="GN7" s="387"/>
      <c r="GO7" s="387"/>
      <c r="GP7" s="387"/>
      <c r="GQ7" s="387"/>
      <c r="GR7" s="387"/>
      <c r="GS7" s="387"/>
      <c r="GT7" s="387"/>
      <c r="GU7" s="387"/>
      <c r="GV7" s="388"/>
      <c r="GW7" s="387"/>
      <c r="GX7" s="387"/>
      <c r="GY7" s="387"/>
      <c r="GZ7" s="387"/>
      <c r="HA7" s="387"/>
      <c r="HB7" s="387"/>
    </row>
    <row r="8" ht="31.5" customHeight="1" spans="1:210">
      <c r="A8" s="389" t="s">
        <v>34</v>
      </c>
      <c r="B8" s="387">
        <f t="shared" si="1"/>
        <v>697.994869646396</v>
      </c>
      <c r="C8" s="387">
        <f t="shared" si="2"/>
        <v>4032.84771387208</v>
      </c>
      <c r="D8" s="387">
        <f t="shared" si="3"/>
        <v>4301.1253082249</v>
      </c>
      <c r="E8" s="387">
        <f t="shared" si="4"/>
        <v>16186.6308221095</v>
      </c>
      <c r="F8" s="388">
        <f t="shared" si="5"/>
        <v>2516</v>
      </c>
      <c r="G8" s="387">
        <f t="shared" si="6"/>
        <v>381.607898</v>
      </c>
      <c r="H8" s="387">
        <f t="shared" si="7"/>
        <v>2955.8041</v>
      </c>
      <c r="I8" s="387">
        <f t="shared" si="8"/>
        <v>69.9892314546045</v>
      </c>
      <c r="J8" s="387">
        <f t="shared" si="9"/>
        <v>225.442613854025</v>
      </c>
      <c r="K8" s="387">
        <f t="shared" si="10"/>
        <v>5230.5373073259</v>
      </c>
      <c r="L8" s="387">
        <f t="shared" si="11"/>
        <v>23400.7252498357</v>
      </c>
      <c r="M8" s="387">
        <v>259.304537</v>
      </c>
      <c r="N8" s="387">
        <v>1963.354537</v>
      </c>
      <c r="O8" s="387">
        <v>2056.736122</v>
      </c>
      <c r="P8" s="387">
        <v>6295.948778</v>
      </c>
      <c r="Q8" s="388">
        <v>600</v>
      </c>
      <c r="R8" s="387">
        <v>17.497898</v>
      </c>
      <c r="S8" s="387">
        <v>98.3141</v>
      </c>
      <c r="T8" s="387">
        <v>16.081638</v>
      </c>
      <c r="U8" s="387">
        <v>22.245876</v>
      </c>
      <c r="V8" s="387">
        <v>2349.620195</v>
      </c>
      <c r="W8" s="387">
        <v>8379.863291</v>
      </c>
      <c r="X8" s="387">
        <v>57.654853</v>
      </c>
      <c r="Y8" s="387">
        <v>272.564145</v>
      </c>
      <c r="Z8" s="387">
        <v>1195.554785</v>
      </c>
      <c r="AA8" s="387">
        <v>6563.738543</v>
      </c>
      <c r="AB8" s="388">
        <v>358</v>
      </c>
      <c r="AC8" s="387">
        <v>0</v>
      </c>
      <c r="AD8" s="387">
        <v>0</v>
      </c>
      <c r="AE8" s="387">
        <v>0.3</v>
      </c>
      <c r="AF8" s="387">
        <v>0.3</v>
      </c>
      <c r="AG8" s="387">
        <v>1253.509638</v>
      </c>
      <c r="AH8" s="387">
        <v>6836.602688</v>
      </c>
      <c r="AI8" s="387">
        <v>14.0629857402417</v>
      </c>
      <c r="AJ8" s="387">
        <v>109.225411534961</v>
      </c>
      <c r="AK8" s="387">
        <v>135.624266958392</v>
      </c>
      <c r="AL8" s="387">
        <v>704.991354869084</v>
      </c>
      <c r="AM8" s="388">
        <v>104</v>
      </c>
      <c r="AN8" s="387"/>
      <c r="AO8" s="387"/>
      <c r="AP8" s="387">
        <v>49.7575934546045</v>
      </c>
      <c r="AQ8" s="387">
        <v>190.166737854025</v>
      </c>
      <c r="AR8" s="387">
        <v>199.444846153238</v>
      </c>
      <c r="AS8" s="387">
        <v>1004.38350425807</v>
      </c>
      <c r="AT8" s="408">
        <v>14.64</v>
      </c>
      <c r="AU8" s="409">
        <v>86.41</v>
      </c>
      <c r="AV8" s="409"/>
      <c r="AW8" s="409"/>
      <c r="AX8" s="411">
        <v>137</v>
      </c>
      <c r="AY8" s="409"/>
      <c r="AZ8" s="409"/>
      <c r="BA8" s="409"/>
      <c r="BB8" s="409"/>
      <c r="BC8" s="409">
        <v>14.64</v>
      </c>
      <c r="BD8" s="409">
        <v>86.41</v>
      </c>
      <c r="BE8" s="387">
        <v>10.8</v>
      </c>
      <c r="BF8" s="387">
        <v>71</v>
      </c>
      <c r="BG8" s="387">
        <v>112.29</v>
      </c>
      <c r="BH8" s="387">
        <v>286.71924</v>
      </c>
      <c r="BI8" s="388">
        <v>249</v>
      </c>
      <c r="BJ8" s="387">
        <v>0</v>
      </c>
      <c r="BK8" s="387">
        <v>0</v>
      </c>
      <c r="BL8" s="387"/>
      <c r="BM8" s="387">
        <v>0</v>
      </c>
      <c r="BN8" s="387">
        <v>123.09</v>
      </c>
      <c r="BO8" s="387">
        <v>357.71924</v>
      </c>
      <c r="BP8" s="387">
        <v>12.0795939061539</v>
      </c>
      <c r="BQ8" s="387">
        <v>138.215820337119</v>
      </c>
      <c r="BR8" s="387">
        <v>219.434884266504</v>
      </c>
      <c r="BS8" s="387">
        <v>844.76195624046</v>
      </c>
      <c r="BT8" s="388">
        <v>125</v>
      </c>
      <c r="BU8" s="387">
        <v>0</v>
      </c>
      <c r="BV8" s="387">
        <v>0</v>
      </c>
      <c r="BW8" s="387">
        <v>0</v>
      </c>
      <c r="BX8" s="387">
        <v>0</v>
      </c>
      <c r="BY8" s="387">
        <v>231.514478172658</v>
      </c>
      <c r="BZ8" s="387">
        <v>982.977776577579</v>
      </c>
      <c r="CA8" s="387">
        <v>1.15</v>
      </c>
      <c r="CB8" s="387">
        <v>2.3</v>
      </c>
      <c r="CC8" s="387">
        <v>80.09</v>
      </c>
      <c r="CD8" s="387">
        <v>314.07</v>
      </c>
      <c r="CE8" s="388">
        <v>14</v>
      </c>
      <c r="CF8" s="387"/>
      <c r="CG8" s="387"/>
      <c r="CH8" s="387"/>
      <c r="CI8" s="387"/>
      <c r="CJ8" s="387">
        <v>81.24</v>
      </c>
      <c r="CK8" s="387">
        <v>316.37</v>
      </c>
      <c r="CL8" s="387"/>
      <c r="CM8" s="387"/>
      <c r="CN8" s="387"/>
      <c r="CO8" s="387"/>
      <c r="CP8" s="388"/>
      <c r="CQ8" s="387"/>
      <c r="CR8" s="387"/>
      <c r="CS8" s="387"/>
      <c r="CT8" s="387"/>
      <c r="CU8" s="387"/>
      <c r="CV8" s="387"/>
      <c r="CW8" s="387">
        <v>264.03</v>
      </c>
      <c r="CX8" s="387">
        <v>1142.7</v>
      </c>
      <c r="CY8" s="387">
        <v>122.57</v>
      </c>
      <c r="CZ8" s="387">
        <v>349.47</v>
      </c>
      <c r="DA8" s="388">
        <v>502</v>
      </c>
      <c r="DB8" s="387">
        <v>168.51</v>
      </c>
      <c r="DC8" s="387">
        <v>2098.39</v>
      </c>
      <c r="DD8" s="387">
        <v>3.85</v>
      </c>
      <c r="DE8" s="387">
        <v>12.73</v>
      </c>
      <c r="DF8" s="387">
        <v>558.96</v>
      </c>
      <c r="DG8" s="387">
        <v>3603.29</v>
      </c>
      <c r="DH8" s="387">
        <v>0.3629</v>
      </c>
      <c r="DI8" s="387">
        <v>7.8578</v>
      </c>
      <c r="DJ8" s="387">
        <v>47.66525</v>
      </c>
      <c r="DK8" s="387">
        <v>52.58095</v>
      </c>
      <c r="DL8" s="388">
        <v>33</v>
      </c>
      <c r="DM8" s="387"/>
      <c r="DN8" s="387"/>
      <c r="DO8" s="387"/>
      <c r="DP8" s="387"/>
      <c r="DQ8" s="387">
        <f t="shared" si="12"/>
        <v>48.02815</v>
      </c>
      <c r="DR8" s="387">
        <f t="shared" si="13"/>
        <v>60.43875</v>
      </c>
      <c r="DS8" s="387">
        <v>6.81</v>
      </c>
      <c r="DT8" s="387">
        <v>30.69</v>
      </c>
      <c r="DU8" s="387">
        <v>110.98</v>
      </c>
      <c r="DV8" s="387">
        <v>242.33</v>
      </c>
      <c r="DW8" s="388">
        <v>85</v>
      </c>
      <c r="DX8" s="387"/>
      <c r="DY8" s="387"/>
      <c r="DZ8" s="387"/>
      <c r="EA8" s="387"/>
      <c r="EB8" s="387">
        <v>117.79</v>
      </c>
      <c r="EC8" s="387">
        <v>273.02</v>
      </c>
      <c r="ED8" s="387"/>
      <c r="EE8" s="387"/>
      <c r="EF8" s="387"/>
      <c r="EG8" s="387"/>
      <c r="EH8" s="388"/>
      <c r="EI8" s="387"/>
      <c r="EJ8" s="387"/>
      <c r="EK8" s="387"/>
      <c r="EL8" s="387"/>
      <c r="EM8" s="387">
        <f t="shared" si="14"/>
        <v>0</v>
      </c>
      <c r="EN8" s="387">
        <f t="shared" si="15"/>
        <v>0</v>
      </c>
      <c r="EO8" s="388"/>
      <c r="EP8" s="388"/>
      <c r="EQ8" s="388"/>
      <c r="ER8" s="388"/>
      <c r="ES8" s="388"/>
      <c r="ET8" s="388"/>
      <c r="EU8" s="388"/>
      <c r="EV8" s="388"/>
      <c r="EW8" s="388"/>
      <c r="EX8" s="388"/>
      <c r="EY8" s="388"/>
      <c r="EZ8" s="387"/>
      <c r="FA8" s="387"/>
      <c r="FB8" s="387"/>
      <c r="FC8" s="387"/>
      <c r="FD8" s="388"/>
      <c r="FE8" s="387"/>
      <c r="FF8" s="387"/>
      <c r="FG8" s="387"/>
      <c r="FH8" s="387"/>
      <c r="FI8" s="387"/>
      <c r="FJ8" s="387"/>
      <c r="FK8" s="387">
        <v>57.1</v>
      </c>
      <c r="FL8" s="387">
        <v>208.53</v>
      </c>
      <c r="FM8" s="387">
        <v>220.18</v>
      </c>
      <c r="FN8" s="387">
        <v>532.02</v>
      </c>
      <c r="FO8" s="388">
        <v>309</v>
      </c>
      <c r="FP8" s="387">
        <v>195.6</v>
      </c>
      <c r="FQ8" s="387">
        <v>759.1</v>
      </c>
      <c r="FR8" s="387"/>
      <c r="FS8" s="387"/>
      <c r="FT8" s="387">
        <v>252.7</v>
      </c>
      <c r="FU8" s="387">
        <v>1499.65</v>
      </c>
      <c r="FV8" s="387"/>
      <c r="FW8" s="387"/>
      <c r="FX8" s="387"/>
      <c r="FY8" s="387"/>
      <c r="FZ8" s="388"/>
      <c r="GA8" s="387"/>
      <c r="GB8" s="387"/>
      <c r="GC8" s="387"/>
      <c r="GD8" s="387"/>
      <c r="GE8" s="387"/>
      <c r="GF8" s="387"/>
      <c r="GG8" s="387"/>
      <c r="GH8" s="387"/>
      <c r="GI8" s="387"/>
      <c r="GJ8" s="387"/>
      <c r="GK8" s="388"/>
      <c r="GL8" s="387"/>
      <c r="GM8" s="387"/>
      <c r="GN8" s="387"/>
      <c r="GO8" s="387"/>
      <c r="GP8" s="387"/>
      <c r="GQ8" s="387"/>
      <c r="GR8" s="387"/>
      <c r="GS8" s="387"/>
      <c r="GT8" s="387"/>
      <c r="GU8" s="387"/>
      <c r="GV8" s="388"/>
      <c r="GW8" s="387"/>
      <c r="GX8" s="387"/>
      <c r="GY8" s="387"/>
      <c r="GZ8" s="387"/>
      <c r="HA8" s="387"/>
      <c r="HB8" s="387"/>
    </row>
    <row r="9" ht="31.5" customHeight="1" spans="1:210">
      <c r="A9" s="389" t="s">
        <v>35</v>
      </c>
      <c r="B9" s="387">
        <f t="shared" si="1"/>
        <v>156.503306</v>
      </c>
      <c r="C9" s="387">
        <f t="shared" si="2"/>
        <v>1540.47629</v>
      </c>
      <c r="D9" s="387">
        <f t="shared" si="3"/>
        <v>2138.568642</v>
      </c>
      <c r="E9" s="387">
        <f t="shared" si="4"/>
        <v>8763.48843</v>
      </c>
      <c r="F9" s="388">
        <f t="shared" si="5"/>
        <v>808</v>
      </c>
      <c r="G9" s="387">
        <f t="shared" si="6"/>
        <v>279.91095</v>
      </c>
      <c r="H9" s="387">
        <f t="shared" si="7"/>
        <v>2112.3729</v>
      </c>
      <c r="I9" s="387">
        <f t="shared" si="8"/>
        <v>16.986905</v>
      </c>
      <c r="J9" s="387">
        <f t="shared" si="9"/>
        <v>35.354504</v>
      </c>
      <c r="K9" s="387">
        <f t="shared" si="10"/>
        <v>2591.969803</v>
      </c>
      <c r="L9" s="387">
        <f t="shared" si="11"/>
        <v>12451.972124</v>
      </c>
      <c r="M9" s="387">
        <v>86.54495</v>
      </c>
      <c r="N9" s="387">
        <v>1125.88495</v>
      </c>
      <c r="O9" s="387">
        <v>1269.349254</v>
      </c>
      <c r="P9" s="387">
        <v>4504.387092</v>
      </c>
      <c r="Q9" s="388">
        <v>327</v>
      </c>
      <c r="R9" s="387">
        <v>29.52095</v>
      </c>
      <c r="S9" s="387">
        <v>173.0929</v>
      </c>
      <c r="T9" s="387">
        <v>10.567274</v>
      </c>
      <c r="U9" s="387">
        <v>18.625527</v>
      </c>
      <c r="V9" s="387">
        <v>1395.982428</v>
      </c>
      <c r="W9" s="387">
        <v>5821.990469</v>
      </c>
      <c r="X9" s="387">
        <v>55.348356</v>
      </c>
      <c r="Y9" s="387">
        <v>315.84134</v>
      </c>
      <c r="Z9" s="387">
        <v>750.009388</v>
      </c>
      <c r="AA9" s="387">
        <v>3995.770515</v>
      </c>
      <c r="AB9" s="388">
        <v>403</v>
      </c>
      <c r="AC9" s="387">
        <v>0</v>
      </c>
      <c r="AD9" s="387">
        <v>0</v>
      </c>
      <c r="AE9" s="387">
        <v>1.889631</v>
      </c>
      <c r="AF9" s="387">
        <v>2.398977</v>
      </c>
      <c r="AG9" s="387">
        <v>807.247375</v>
      </c>
      <c r="AH9" s="387">
        <v>4314.010832</v>
      </c>
      <c r="AI9" s="387"/>
      <c r="AJ9" s="387"/>
      <c r="AK9" s="387"/>
      <c r="AL9" s="387"/>
      <c r="AM9" s="388"/>
      <c r="AN9" s="387"/>
      <c r="AO9" s="387"/>
      <c r="AP9" s="387"/>
      <c r="AQ9" s="387"/>
      <c r="AR9" s="387"/>
      <c r="AS9" s="387"/>
      <c r="AT9" s="408"/>
      <c r="AU9" s="409">
        <v>0</v>
      </c>
      <c r="AV9" s="409"/>
      <c r="AW9" s="409"/>
      <c r="AX9" s="411"/>
      <c r="AY9" s="409"/>
      <c r="AZ9" s="409"/>
      <c r="BA9" s="409"/>
      <c r="BB9" s="409"/>
      <c r="BC9" s="409"/>
      <c r="BD9" s="409"/>
      <c r="BE9" s="387">
        <v>0</v>
      </c>
      <c r="BF9" s="387">
        <v>0</v>
      </c>
      <c r="BG9" s="387">
        <v>29.54</v>
      </c>
      <c r="BH9" s="387">
        <v>75.860823</v>
      </c>
      <c r="BI9" s="388">
        <v>4</v>
      </c>
      <c r="BJ9" s="387">
        <v>0</v>
      </c>
      <c r="BK9" s="387">
        <v>0</v>
      </c>
      <c r="BL9" s="387"/>
      <c r="BM9" s="387">
        <v>0</v>
      </c>
      <c r="BN9" s="387">
        <v>29.54</v>
      </c>
      <c r="BO9" s="387">
        <v>75.860823</v>
      </c>
      <c r="BP9" s="387"/>
      <c r="BQ9" s="387"/>
      <c r="BR9" s="387"/>
      <c r="BS9" s="387"/>
      <c r="BT9" s="388"/>
      <c r="BU9" s="387"/>
      <c r="BV9" s="387"/>
      <c r="BW9" s="387"/>
      <c r="BX9" s="387"/>
      <c r="BY9" s="387"/>
      <c r="BZ9" s="387"/>
      <c r="CA9" s="387"/>
      <c r="CB9" s="387"/>
      <c r="CC9" s="387"/>
      <c r="CD9" s="387"/>
      <c r="CE9" s="388"/>
      <c r="CF9" s="387"/>
      <c r="CG9" s="387"/>
      <c r="CH9" s="387"/>
      <c r="CI9" s="387"/>
      <c r="CJ9" s="387">
        <v>0</v>
      </c>
      <c r="CK9" s="387">
        <v>0</v>
      </c>
      <c r="CL9" s="387"/>
      <c r="CM9" s="387"/>
      <c r="CN9" s="387"/>
      <c r="CO9" s="387"/>
      <c r="CP9" s="388"/>
      <c r="CQ9" s="387"/>
      <c r="CR9" s="387"/>
      <c r="CS9" s="387"/>
      <c r="CT9" s="387"/>
      <c r="CU9" s="387"/>
      <c r="CV9" s="387"/>
      <c r="CW9" s="387">
        <v>12.59</v>
      </c>
      <c r="CX9" s="387">
        <v>93.24</v>
      </c>
      <c r="CY9" s="387">
        <v>9.78</v>
      </c>
      <c r="CZ9" s="387">
        <v>45.41</v>
      </c>
      <c r="DA9" s="388">
        <v>54</v>
      </c>
      <c r="DB9" s="387">
        <v>48.49</v>
      </c>
      <c r="DC9" s="387">
        <v>1085.08</v>
      </c>
      <c r="DD9" s="387">
        <v>4.53</v>
      </c>
      <c r="DE9" s="387">
        <v>14.33</v>
      </c>
      <c r="DF9" s="387">
        <v>75.39</v>
      </c>
      <c r="DG9" s="387">
        <v>1238.06</v>
      </c>
      <c r="DH9" s="387"/>
      <c r="DI9" s="387"/>
      <c r="DJ9" s="387"/>
      <c r="DK9" s="387"/>
      <c r="DL9" s="388"/>
      <c r="DM9" s="387"/>
      <c r="DN9" s="387"/>
      <c r="DO9" s="387"/>
      <c r="DP9" s="387"/>
      <c r="DQ9" s="387">
        <f t="shared" si="12"/>
        <v>0</v>
      </c>
      <c r="DR9" s="387">
        <f t="shared" si="13"/>
        <v>0</v>
      </c>
      <c r="DS9" s="387">
        <v>2.02</v>
      </c>
      <c r="DT9" s="387">
        <v>5.51</v>
      </c>
      <c r="DU9" s="387">
        <v>79.89</v>
      </c>
      <c r="DV9" s="387">
        <v>142.06</v>
      </c>
      <c r="DW9" s="388">
        <v>20</v>
      </c>
      <c r="DX9" s="387"/>
      <c r="DY9" s="387"/>
      <c r="DZ9" s="387"/>
      <c r="EA9" s="387"/>
      <c r="EB9" s="387">
        <v>81.91</v>
      </c>
      <c r="EC9" s="387">
        <v>147.57</v>
      </c>
      <c r="ED9" s="387"/>
      <c r="EE9" s="387"/>
      <c r="EF9" s="387"/>
      <c r="EG9" s="387"/>
      <c r="EH9" s="388"/>
      <c r="EI9" s="387"/>
      <c r="EJ9" s="387"/>
      <c r="EK9" s="387"/>
      <c r="EL9" s="387"/>
      <c r="EM9" s="387">
        <f t="shared" si="14"/>
        <v>0</v>
      </c>
      <c r="EN9" s="387">
        <f t="shared" si="15"/>
        <v>0</v>
      </c>
      <c r="EO9" s="388"/>
      <c r="EP9" s="388"/>
      <c r="EQ9" s="388"/>
      <c r="ER9" s="388"/>
      <c r="ES9" s="388"/>
      <c r="ET9" s="388"/>
      <c r="EU9" s="388"/>
      <c r="EV9" s="388"/>
      <c r="EW9" s="388"/>
      <c r="EX9" s="388"/>
      <c r="EY9" s="388"/>
      <c r="EZ9" s="387"/>
      <c r="FA9" s="387"/>
      <c r="FB9" s="387"/>
      <c r="FC9" s="387"/>
      <c r="FD9" s="388"/>
      <c r="FE9" s="387"/>
      <c r="FF9" s="387"/>
      <c r="FG9" s="387"/>
      <c r="FH9" s="387"/>
      <c r="FI9" s="387"/>
      <c r="FJ9" s="387"/>
      <c r="FK9" s="387"/>
      <c r="FL9" s="387">
        <v>0</v>
      </c>
      <c r="FM9" s="387"/>
      <c r="FN9" s="387"/>
      <c r="FO9" s="388"/>
      <c r="FP9" s="387">
        <v>201.9</v>
      </c>
      <c r="FQ9" s="387">
        <v>854.2</v>
      </c>
      <c r="FR9" s="387"/>
      <c r="FS9" s="387"/>
      <c r="FT9" s="387">
        <v>201.9</v>
      </c>
      <c r="FU9" s="387">
        <v>854.48</v>
      </c>
      <c r="FV9" s="387"/>
      <c r="FW9" s="387"/>
      <c r="FX9" s="387"/>
      <c r="FY9" s="387"/>
      <c r="FZ9" s="388"/>
      <c r="GA9" s="387"/>
      <c r="GB9" s="387"/>
      <c r="GC9" s="387"/>
      <c r="GD9" s="387"/>
      <c r="GE9" s="387"/>
      <c r="GF9" s="387"/>
      <c r="GG9" s="387"/>
      <c r="GH9" s="387"/>
      <c r="GI9" s="387"/>
      <c r="GJ9" s="387"/>
      <c r="GK9" s="388"/>
      <c r="GL9" s="387"/>
      <c r="GM9" s="387"/>
      <c r="GN9" s="387"/>
      <c r="GO9" s="387"/>
      <c r="GP9" s="387"/>
      <c r="GQ9" s="387"/>
      <c r="GR9" s="387"/>
      <c r="GS9" s="387"/>
      <c r="GT9" s="387"/>
      <c r="GU9" s="387"/>
      <c r="GV9" s="388"/>
      <c r="GW9" s="387"/>
      <c r="GX9" s="387"/>
      <c r="GY9" s="387"/>
      <c r="GZ9" s="387"/>
      <c r="HA9" s="387"/>
      <c r="HB9" s="387"/>
    </row>
    <row r="10" ht="31.5" customHeight="1" spans="1:210">
      <c r="A10" s="389" t="s">
        <v>36</v>
      </c>
      <c r="B10" s="387">
        <f t="shared" si="1"/>
        <v>331.647977390437</v>
      </c>
      <c r="C10" s="387">
        <f t="shared" si="2"/>
        <v>2914.49801559867</v>
      </c>
      <c r="D10" s="387">
        <f t="shared" si="3"/>
        <v>2618.22620756722</v>
      </c>
      <c r="E10" s="387">
        <f t="shared" si="4"/>
        <v>10037.3643024491</v>
      </c>
      <c r="F10" s="388">
        <f t="shared" si="5"/>
        <v>2255</v>
      </c>
      <c r="G10" s="387">
        <f t="shared" si="6"/>
        <v>644.9774643053</v>
      </c>
      <c r="H10" s="387">
        <f t="shared" si="7"/>
        <v>5963.69279632421</v>
      </c>
      <c r="I10" s="387">
        <f t="shared" si="8"/>
        <v>421.696632509129</v>
      </c>
      <c r="J10" s="387">
        <f t="shared" si="9"/>
        <v>976.642165065542</v>
      </c>
      <c r="K10" s="387">
        <f t="shared" si="10"/>
        <v>4016.54828177208</v>
      </c>
      <c r="L10" s="387">
        <f t="shared" si="11"/>
        <v>19892.1972794376</v>
      </c>
      <c r="M10" s="387">
        <v>75.8541729999999</v>
      </c>
      <c r="N10" s="387">
        <v>1008.524173</v>
      </c>
      <c r="O10" s="387">
        <v>1000.623943</v>
      </c>
      <c r="P10" s="387">
        <v>3449.084403</v>
      </c>
      <c r="Q10" s="388">
        <v>256</v>
      </c>
      <c r="R10" s="387">
        <v>80.995996</v>
      </c>
      <c r="S10" s="387">
        <v>378.0947</v>
      </c>
      <c r="T10" s="387">
        <v>216.411746</v>
      </c>
      <c r="U10" s="387">
        <v>226.539422</v>
      </c>
      <c r="V10" s="387">
        <v>1373.885858</v>
      </c>
      <c r="W10" s="387">
        <v>5062.242698</v>
      </c>
      <c r="X10" s="387">
        <v>20.920424</v>
      </c>
      <c r="Y10" s="387">
        <v>86.71085</v>
      </c>
      <c r="Z10" s="387">
        <v>311.525138</v>
      </c>
      <c r="AA10" s="387">
        <v>1418.632398</v>
      </c>
      <c r="AB10" s="388">
        <v>112</v>
      </c>
      <c r="AC10" s="387">
        <v>0</v>
      </c>
      <c r="AD10" s="387">
        <v>0</v>
      </c>
      <c r="AE10" s="387">
        <v>0</v>
      </c>
      <c r="AF10" s="387">
        <v>0.473396</v>
      </c>
      <c r="AG10" s="387">
        <v>332.445562</v>
      </c>
      <c r="AH10" s="387">
        <v>1505.816644</v>
      </c>
      <c r="AI10" s="387">
        <v>96.8056193185168</v>
      </c>
      <c r="AJ10" s="387">
        <v>940.929161403262</v>
      </c>
      <c r="AK10" s="387">
        <v>352.965244080537</v>
      </c>
      <c r="AL10" s="387">
        <v>2086.74120489676</v>
      </c>
      <c r="AM10" s="388">
        <v>571</v>
      </c>
      <c r="AN10" s="387"/>
      <c r="AO10" s="387"/>
      <c r="AP10" s="387">
        <v>192.256805025293</v>
      </c>
      <c r="AQ10" s="387">
        <v>681.279341885104</v>
      </c>
      <c r="AR10" s="387">
        <v>642.027668424347</v>
      </c>
      <c r="AS10" s="387">
        <v>3708.94970818513</v>
      </c>
      <c r="AT10" s="408">
        <v>26.46</v>
      </c>
      <c r="AU10" s="409">
        <v>161.26</v>
      </c>
      <c r="AV10" s="409"/>
      <c r="AW10" s="409"/>
      <c r="AX10" s="411">
        <v>245</v>
      </c>
      <c r="AY10" s="409"/>
      <c r="AZ10" s="409"/>
      <c r="BA10" s="409"/>
      <c r="BB10" s="409"/>
      <c r="BC10" s="409">
        <v>26.46</v>
      </c>
      <c r="BD10" s="409">
        <v>161.26</v>
      </c>
      <c r="BE10" s="387">
        <v>9.5</v>
      </c>
      <c r="BF10" s="387">
        <v>142.5</v>
      </c>
      <c r="BG10" s="387">
        <v>294.75</v>
      </c>
      <c r="BH10" s="387">
        <v>936.331397</v>
      </c>
      <c r="BI10" s="388">
        <v>423</v>
      </c>
      <c r="BJ10" s="387">
        <v>0</v>
      </c>
      <c r="BK10" s="387">
        <v>0</v>
      </c>
      <c r="BL10" s="387"/>
      <c r="BM10" s="387">
        <v>0</v>
      </c>
      <c r="BN10" s="387">
        <v>304.25</v>
      </c>
      <c r="BO10" s="387">
        <v>1078.831397</v>
      </c>
      <c r="BP10" s="387">
        <v>30.1677610719206</v>
      </c>
      <c r="BQ10" s="387">
        <v>275.853831195403</v>
      </c>
      <c r="BR10" s="387">
        <v>314.941882486679</v>
      </c>
      <c r="BS10" s="387">
        <v>1264.40489955239</v>
      </c>
      <c r="BT10" s="388">
        <v>296</v>
      </c>
      <c r="BU10" s="387">
        <v>376.6514683053</v>
      </c>
      <c r="BV10" s="387">
        <v>2765.49809632421</v>
      </c>
      <c r="BW10" s="387">
        <v>10.578081483836</v>
      </c>
      <c r="BX10" s="387">
        <v>65.5400051804376</v>
      </c>
      <c r="BY10" s="387">
        <v>732.339193347736</v>
      </c>
      <c r="BZ10" s="387">
        <v>4371.29683225244</v>
      </c>
      <c r="CA10" s="387">
        <v>5.83</v>
      </c>
      <c r="CB10" s="387">
        <v>64.19</v>
      </c>
      <c r="CC10" s="387">
        <v>77.38</v>
      </c>
      <c r="CD10" s="387">
        <v>240.45</v>
      </c>
      <c r="CE10" s="388">
        <v>67</v>
      </c>
      <c r="CF10" s="387"/>
      <c r="CG10" s="387"/>
      <c r="CH10" s="387"/>
      <c r="CI10" s="387"/>
      <c r="CJ10" s="387">
        <v>83.21</v>
      </c>
      <c r="CK10" s="387">
        <v>304.64</v>
      </c>
      <c r="CL10" s="387">
        <v>13</v>
      </c>
      <c r="CM10" s="387">
        <v>27.29</v>
      </c>
      <c r="CN10" s="387"/>
      <c r="CO10" s="387"/>
      <c r="CP10" s="388">
        <v>30</v>
      </c>
      <c r="CQ10" s="387"/>
      <c r="CR10" s="387"/>
      <c r="CS10" s="387"/>
      <c r="CT10" s="387"/>
      <c r="CU10" s="387">
        <v>13</v>
      </c>
      <c r="CV10" s="387">
        <v>27.29</v>
      </c>
      <c r="CW10" s="387">
        <v>23.6</v>
      </c>
      <c r="CX10" s="387">
        <v>140.25</v>
      </c>
      <c r="CY10" s="387">
        <v>48.65</v>
      </c>
      <c r="CZ10" s="387">
        <v>213.46</v>
      </c>
      <c r="DA10" s="388">
        <v>100</v>
      </c>
      <c r="DB10" s="387">
        <v>60.33</v>
      </c>
      <c r="DC10" s="387">
        <v>2076.7</v>
      </c>
      <c r="DD10" s="387">
        <v>2.45</v>
      </c>
      <c r="DE10" s="387">
        <v>2.81</v>
      </c>
      <c r="DF10" s="387">
        <v>135.03</v>
      </c>
      <c r="DG10" s="387">
        <v>2433.22</v>
      </c>
      <c r="DH10" s="387"/>
      <c r="DI10" s="387"/>
      <c r="DJ10" s="387"/>
      <c r="DK10" s="387"/>
      <c r="DL10" s="388"/>
      <c r="DM10" s="387"/>
      <c r="DN10" s="387"/>
      <c r="DO10" s="387"/>
      <c r="DP10" s="387"/>
      <c r="DQ10" s="387">
        <f t="shared" si="12"/>
        <v>0</v>
      </c>
      <c r="DR10" s="387">
        <f t="shared" si="13"/>
        <v>0</v>
      </c>
      <c r="DS10" s="387">
        <v>29.51</v>
      </c>
      <c r="DT10" s="387">
        <v>66.99</v>
      </c>
      <c r="DU10" s="387">
        <v>217.39</v>
      </c>
      <c r="DV10" s="387">
        <v>428.26</v>
      </c>
      <c r="DW10" s="388">
        <v>155</v>
      </c>
      <c r="DX10" s="387"/>
      <c r="DY10" s="387"/>
      <c r="DZ10" s="387"/>
      <c r="EA10" s="387"/>
      <c r="EB10" s="387">
        <v>246.9</v>
      </c>
      <c r="EC10" s="387">
        <v>495.25</v>
      </c>
      <c r="ED10" s="387"/>
      <c r="EE10" s="387"/>
      <c r="EF10" s="387"/>
      <c r="EG10" s="387"/>
      <c r="EH10" s="388"/>
      <c r="EI10" s="387"/>
      <c r="EJ10" s="387"/>
      <c r="EK10" s="387"/>
      <c r="EL10" s="387"/>
      <c r="EM10" s="387">
        <f t="shared" si="14"/>
        <v>0</v>
      </c>
      <c r="EN10" s="387">
        <f t="shared" si="15"/>
        <v>0</v>
      </c>
      <c r="EO10" s="388"/>
      <c r="EP10" s="388"/>
      <c r="EQ10" s="388"/>
      <c r="ER10" s="388"/>
      <c r="ES10" s="388"/>
      <c r="ET10" s="388"/>
      <c r="EU10" s="388"/>
      <c r="EV10" s="388"/>
      <c r="EW10" s="388"/>
      <c r="EX10" s="388"/>
      <c r="EY10" s="388"/>
      <c r="EZ10" s="387"/>
      <c r="FA10" s="387"/>
      <c r="FB10" s="387"/>
      <c r="FC10" s="387"/>
      <c r="FD10" s="388"/>
      <c r="FE10" s="387"/>
      <c r="FF10" s="387"/>
      <c r="FG10" s="387"/>
      <c r="FH10" s="387"/>
      <c r="FI10" s="387"/>
      <c r="FJ10" s="387"/>
      <c r="FK10" s="387"/>
      <c r="FL10" s="387">
        <v>0</v>
      </c>
      <c r="FM10" s="387"/>
      <c r="FN10" s="387"/>
      <c r="FO10" s="388"/>
      <c r="FP10" s="387">
        <v>127</v>
      </c>
      <c r="FQ10" s="387">
        <v>743.4</v>
      </c>
      <c r="FR10" s="387"/>
      <c r="FS10" s="387"/>
      <c r="FT10" s="387">
        <v>127</v>
      </c>
      <c r="FU10" s="387">
        <v>743.4</v>
      </c>
      <c r="FV10" s="387"/>
      <c r="FW10" s="387"/>
      <c r="FX10" s="387"/>
      <c r="FY10" s="387"/>
      <c r="FZ10" s="388"/>
      <c r="GA10" s="387"/>
      <c r="GB10" s="387"/>
      <c r="GC10" s="387"/>
      <c r="GD10" s="387"/>
      <c r="GE10" s="387"/>
      <c r="GF10" s="387"/>
      <c r="GG10" s="387"/>
      <c r="GH10" s="387"/>
      <c r="GI10" s="387"/>
      <c r="GJ10" s="387"/>
      <c r="GK10" s="388"/>
      <c r="GL10" s="387"/>
      <c r="GM10" s="387"/>
      <c r="GN10" s="387"/>
      <c r="GO10" s="387"/>
      <c r="GP10" s="387"/>
      <c r="GQ10" s="387"/>
      <c r="GR10" s="387"/>
      <c r="GS10" s="387"/>
      <c r="GT10" s="387"/>
      <c r="GU10" s="387"/>
      <c r="GV10" s="388"/>
      <c r="GW10" s="387"/>
      <c r="GX10" s="387"/>
      <c r="GY10" s="387"/>
      <c r="GZ10" s="387"/>
      <c r="HA10" s="387"/>
      <c r="HB10" s="387"/>
    </row>
    <row r="11" ht="31.5" customHeight="1" spans="1:210">
      <c r="A11" s="389" t="s">
        <v>37</v>
      </c>
      <c r="B11" s="387">
        <f t="shared" si="1"/>
        <v>293.804754170187</v>
      </c>
      <c r="C11" s="387">
        <f t="shared" si="2"/>
        <v>2183.64564852036</v>
      </c>
      <c r="D11" s="387">
        <f t="shared" si="3"/>
        <v>1052.21029852315</v>
      </c>
      <c r="E11" s="387">
        <f t="shared" si="4"/>
        <v>4175.03381993045</v>
      </c>
      <c r="F11" s="388">
        <f t="shared" si="5"/>
        <v>1198</v>
      </c>
      <c r="G11" s="387">
        <f t="shared" si="6"/>
        <v>176.9291</v>
      </c>
      <c r="H11" s="387">
        <f t="shared" si="7"/>
        <v>1647.6863</v>
      </c>
      <c r="I11" s="387">
        <f t="shared" si="8"/>
        <v>211.247845818135</v>
      </c>
      <c r="J11" s="387">
        <f t="shared" si="9"/>
        <v>426.732678324232</v>
      </c>
      <c r="K11" s="387">
        <f t="shared" si="10"/>
        <v>1734.19199851147</v>
      </c>
      <c r="L11" s="387">
        <f t="shared" si="11"/>
        <v>8433.14844677505</v>
      </c>
      <c r="M11" s="387">
        <v>113.924818</v>
      </c>
      <c r="N11" s="387">
        <v>1203.824818</v>
      </c>
      <c r="O11" s="387">
        <v>909.81438</v>
      </c>
      <c r="P11" s="387">
        <v>3185.063236</v>
      </c>
      <c r="Q11" s="388">
        <v>531</v>
      </c>
      <c r="R11" s="387">
        <v>17.9991</v>
      </c>
      <c r="S11" s="387">
        <v>104.9963</v>
      </c>
      <c r="T11" s="387">
        <v>83.54504</v>
      </c>
      <c r="U11" s="387">
        <v>87.876913</v>
      </c>
      <c r="V11" s="387">
        <v>1125.283338</v>
      </c>
      <c r="W11" s="387">
        <v>4581.761267</v>
      </c>
      <c r="X11" s="387">
        <v>0</v>
      </c>
      <c r="Y11" s="387">
        <v>0</v>
      </c>
      <c r="Z11" s="387">
        <v>0</v>
      </c>
      <c r="AA11" s="387">
        <v>0</v>
      </c>
      <c r="AB11" s="388">
        <v>0</v>
      </c>
      <c r="AC11" s="387">
        <v>0</v>
      </c>
      <c r="AD11" s="387">
        <v>0</v>
      </c>
      <c r="AE11" s="387">
        <v>0</v>
      </c>
      <c r="AF11" s="387">
        <v>0</v>
      </c>
      <c r="AG11" s="387">
        <v>0</v>
      </c>
      <c r="AH11" s="387">
        <v>0</v>
      </c>
      <c r="AI11" s="387">
        <v>53.9499361701868</v>
      </c>
      <c r="AJ11" s="387">
        <v>466.07083052036</v>
      </c>
      <c r="AK11" s="387">
        <v>117.335918523147</v>
      </c>
      <c r="AL11" s="387">
        <v>899.050583930454</v>
      </c>
      <c r="AM11" s="388">
        <v>174</v>
      </c>
      <c r="AN11" s="387"/>
      <c r="AO11" s="387"/>
      <c r="AP11" s="387">
        <v>79.6128058181346</v>
      </c>
      <c r="AQ11" s="387">
        <v>283.945765324232</v>
      </c>
      <c r="AR11" s="387">
        <v>250.898660511469</v>
      </c>
      <c r="AS11" s="387">
        <v>1649.06717977505</v>
      </c>
      <c r="AT11" s="408"/>
      <c r="AU11" s="409">
        <v>0</v>
      </c>
      <c r="AV11" s="409"/>
      <c r="AW11" s="409"/>
      <c r="AX11" s="411"/>
      <c r="AY11" s="409"/>
      <c r="AZ11" s="409"/>
      <c r="BA11" s="409"/>
      <c r="BB11" s="409"/>
      <c r="BC11" s="409"/>
      <c r="BD11" s="409"/>
      <c r="BE11" s="387">
        <v>0</v>
      </c>
      <c r="BF11" s="387">
        <v>0</v>
      </c>
      <c r="BG11" s="387">
        <v>0</v>
      </c>
      <c r="BH11" s="387">
        <v>0</v>
      </c>
      <c r="BI11" s="388">
        <v>0</v>
      </c>
      <c r="BJ11" s="387">
        <v>0</v>
      </c>
      <c r="BK11" s="387">
        <v>0</v>
      </c>
      <c r="BL11" s="387"/>
      <c r="BM11" s="387">
        <v>0</v>
      </c>
      <c r="BN11" s="387">
        <v>0</v>
      </c>
      <c r="BO11" s="387">
        <v>0</v>
      </c>
      <c r="BP11" s="387"/>
      <c r="BQ11" s="387"/>
      <c r="BR11" s="387"/>
      <c r="BS11" s="387"/>
      <c r="BT11" s="388"/>
      <c r="BU11" s="387"/>
      <c r="BV11" s="387"/>
      <c r="BW11" s="387"/>
      <c r="BX11" s="387"/>
      <c r="BY11" s="387"/>
      <c r="BZ11" s="387"/>
      <c r="CA11" s="387"/>
      <c r="CB11" s="387"/>
      <c r="CC11" s="387"/>
      <c r="CD11" s="387"/>
      <c r="CE11" s="388"/>
      <c r="CF11" s="387"/>
      <c r="CG11" s="387"/>
      <c r="CH11" s="387"/>
      <c r="CI11" s="387"/>
      <c r="CJ11" s="387">
        <v>0</v>
      </c>
      <c r="CK11" s="387">
        <v>0</v>
      </c>
      <c r="CL11" s="387"/>
      <c r="CM11" s="387"/>
      <c r="CN11" s="387"/>
      <c r="CO11" s="387"/>
      <c r="CP11" s="388"/>
      <c r="CQ11" s="387"/>
      <c r="CR11" s="387"/>
      <c r="CS11" s="387"/>
      <c r="CT11" s="387"/>
      <c r="CU11" s="387"/>
      <c r="CV11" s="387"/>
      <c r="CW11" s="387">
        <v>125.93</v>
      </c>
      <c r="CX11" s="387">
        <v>513.75</v>
      </c>
      <c r="CY11" s="387">
        <v>25.06</v>
      </c>
      <c r="CZ11" s="387">
        <v>90.92</v>
      </c>
      <c r="DA11" s="388">
        <v>493</v>
      </c>
      <c r="DB11" s="387">
        <v>44.73</v>
      </c>
      <c r="DC11" s="387">
        <v>1230.39</v>
      </c>
      <c r="DD11" s="387">
        <v>48.09</v>
      </c>
      <c r="DE11" s="387">
        <v>54.91</v>
      </c>
      <c r="DF11" s="387">
        <v>243.81</v>
      </c>
      <c r="DG11" s="387">
        <v>1889.97</v>
      </c>
      <c r="DH11" s="387"/>
      <c r="DI11" s="387"/>
      <c r="DJ11" s="387"/>
      <c r="DK11" s="387"/>
      <c r="DL11" s="388"/>
      <c r="DM11" s="387"/>
      <c r="DN11" s="387"/>
      <c r="DO11" s="387"/>
      <c r="DP11" s="387"/>
      <c r="DQ11" s="387">
        <f t="shared" si="12"/>
        <v>0</v>
      </c>
      <c r="DR11" s="387">
        <f t="shared" si="13"/>
        <v>0</v>
      </c>
      <c r="DS11" s="387"/>
      <c r="DT11" s="387"/>
      <c r="DU11" s="387"/>
      <c r="DV11" s="387"/>
      <c r="DW11" s="388"/>
      <c r="DX11" s="387"/>
      <c r="DY11" s="387"/>
      <c r="DZ11" s="387"/>
      <c r="EA11" s="387"/>
      <c r="EB11" s="387"/>
      <c r="EC11" s="387"/>
      <c r="ED11" s="387"/>
      <c r="EE11" s="387"/>
      <c r="EF11" s="387"/>
      <c r="EG11" s="387"/>
      <c r="EH11" s="388"/>
      <c r="EI11" s="387"/>
      <c r="EJ11" s="387"/>
      <c r="EK11" s="387"/>
      <c r="EL11" s="387"/>
      <c r="EM11" s="387">
        <f t="shared" si="14"/>
        <v>0</v>
      </c>
      <c r="EN11" s="387">
        <f t="shared" si="15"/>
        <v>0</v>
      </c>
      <c r="EO11" s="388"/>
      <c r="EP11" s="388"/>
      <c r="EQ11" s="388"/>
      <c r="ER11" s="388"/>
      <c r="ES11" s="388"/>
      <c r="ET11" s="388"/>
      <c r="EU11" s="388"/>
      <c r="EV11" s="388"/>
      <c r="EW11" s="388"/>
      <c r="EX11" s="388"/>
      <c r="EY11" s="388"/>
      <c r="EZ11" s="387"/>
      <c r="FA11" s="387"/>
      <c r="FB11" s="387"/>
      <c r="FC11" s="387"/>
      <c r="FD11" s="388"/>
      <c r="FE11" s="387"/>
      <c r="FF11" s="387"/>
      <c r="FG11" s="387"/>
      <c r="FH11" s="387"/>
      <c r="FI11" s="387"/>
      <c r="FJ11" s="387"/>
      <c r="FK11" s="387"/>
      <c r="FL11" s="387">
        <v>0</v>
      </c>
      <c r="FM11" s="387"/>
      <c r="FN11" s="387"/>
      <c r="FO11" s="388"/>
      <c r="FP11" s="387">
        <v>114.2</v>
      </c>
      <c r="FQ11" s="387">
        <v>312.3</v>
      </c>
      <c r="FR11" s="387"/>
      <c r="FS11" s="387"/>
      <c r="FT11" s="387">
        <v>114.2</v>
      </c>
      <c r="FU11" s="387">
        <v>312.35</v>
      </c>
      <c r="FV11" s="387"/>
      <c r="FW11" s="387"/>
      <c r="FX11" s="387"/>
      <c r="FY11" s="387"/>
      <c r="FZ11" s="388"/>
      <c r="GA11" s="387"/>
      <c r="GB11" s="387"/>
      <c r="GC11" s="387"/>
      <c r="GD11" s="387"/>
      <c r="GE11" s="387"/>
      <c r="GF11" s="387"/>
      <c r="GG11" s="387"/>
      <c r="GH11" s="387"/>
      <c r="GI11" s="387"/>
      <c r="GJ11" s="387"/>
      <c r="GK11" s="388"/>
      <c r="GL11" s="387"/>
      <c r="GM11" s="387"/>
      <c r="GN11" s="387"/>
      <c r="GO11" s="387"/>
      <c r="GP11" s="387"/>
      <c r="GQ11" s="387"/>
      <c r="GR11" s="387"/>
      <c r="GS11" s="387"/>
      <c r="GT11" s="387"/>
      <c r="GU11" s="387"/>
      <c r="GV11" s="388"/>
      <c r="GW11" s="387"/>
      <c r="GX11" s="387"/>
      <c r="GY11" s="387"/>
      <c r="GZ11" s="387"/>
      <c r="HA11" s="387"/>
      <c r="HB11" s="387"/>
    </row>
    <row r="12" ht="31.5" customHeight="1" spans="1:210">
      <c r="A12" s="389" t="s">
        <v>38</v>
      </c>
      <c r="B12" s="387">
        <f t="shared" si="1"/>
        <v>112.619715312326</v>
      </c>
      <c r="C12" s="387">
        <f t="shared" si="2"/>
        <v>1104.24728211734</v>
      </c>
      <c r="D12" s="387">
        <f t="shared" si="3"/>
        <v>1309.50740350831</v>
      </c>
      <c r="E12" s="387">
        <f t="shared" si="4"/>
        <v>4472.18274567375</v>
      </c>
      <c r="F12" s="388">
        <f t="shared" si="5"/>
        <v>422</v>
      </c>
      <c r="G12" s="387">
        <f t="shared" si="6"/>
        <v>238.44198</v>
      </c>
      <c r="H12" s="387">
        <f t="shared" si="7"/>
        <v>1122.4969</v>
      </c>
      <c r="I12" s="387">
        <f t="shared" si="8"/>
        <v>40.5993110171085</v>
      </c>
      <c r="J12" s="387">
        <f t="shared" si="9"/>
        <v>170.059121322576</v>
      </c>
      <c r="K12" s="387">
        <f t="shared" si="10"/>
        <v>1701.16840983775</v>
      </c>
      <c r="L12" s="387">
        <f t="shared" si="11"/>
        <v>6868.98604911366</v>
      </c>
      <c r="M12" s="387">
        <v>82.5941839999999</v>
      </c>
      <c r="N12" s="387">
        <v>898.974184</v>
      </c>
      <c r="O12" s="387">
        <v>1102.748688</v>
      </c>
      <c r="P12" s="387">
        <v>3746.476947</v>
      </c>
      <c r="Q12" s="388">
        <v>263</v>
      </c>
      <c r="R12" s="387">
        <v>11.74198</v>
      </c>
      <c r="S12" s="387">
        <v>90.5969</v>
      </c>
      <c r="T12" s="387">
        <v>9.433198</v>
      </c>
      <c r="U12" s="387">
        <v>33.271401</v>
      </c>
      <c r="V12" s="387">
        <v>1206.51805</v>
      </c>
      <c r="W12" s="387">
        <v>4769.319432</v>
      </c>
      <c r="X12" s="387">
        <v>0</v>
      </c>
      <c r="Y12" s="387">
        <v>0</v>
      </c>
      <c r="Z12" s="387">
        <v>0</v>
      </c>
      <c r="AA12" s="387">
        <v>0</v>
      </c>
      <c r="AB12" s="388">
        <v>0</v>
      </c>
      <c r="AC12" s="387">
        <v>0</v>
      </c>
      <c r="AD12" s="387">
        <v>0</v>
      </c>
      <c r="AE12" s="387">
        <v>0</v>
      </c>
      <c r="AF12" s="387">
        <v>0</v>
      </c>
      <c r="AG12" s="387">
        <v>0</v>
      </c>
      <c r="AH12" s="387">
        <v>0</v>
      </c>
      <c r="AI12" s="387">
        <v>14.285531312326</v>
      </c>
      <c r="AJ12" s="387">
        <v>132.173098117337</v>
      </c>
      <c r="AK12" s="387">
        <v>94.8887155083121</v>
      </c>
      <c r="AL12" s="387">
        <v>434.281878673747</v>
      </c>
      <c r="AM12" s="388">
        <v>58</v>
      </c>
      <c r="AN12" s="387"/>
      <c r="AO12" s="387"/>
      <c r="AP12" s="387">
        <v>31.1661130171085</v>
      </c>
      <c r="AQ12" s="387">
        <v>137.637720322576</v>
      </c>
      <c r="AR12" s="387">
        <v>140.340359837747</v>
      </c>
      <c r="AS12" s="387">
        <v>704.092697113659</v>
      </c>
      <c r="AT12" s="408"/>
      <c r="AU12" s="409">
        <v>0</v>
      </c>
      <c r="AV12" s="409"/>
      <c r="AW12" s="409"/>
      <c r="AX12" s="411"/>
      <c r="AY12" s="409"/>
      <c r="AZ12" s="409"/>
      <c r="BA12" s="409"/>
      <c r="BB12" s="409"/>
      <c r="BC12" s="409"/>
      <c r="BD12" s="409"/>
      <c r="BE12" s="387">
        <v>7.3</v>
      </c>
      <c r="BF12" s="387">
        <v>33.3</v>
      </c>
      <c r="BG12" s="387">
        <v>107.98</v>
      </c>
      <c r="BH12" s="387">
        <v>275.57392</v>
      </c>
      <c r="BI12" s="388">
        <v>82</v>
      </c>
      <c r="BJ12" s="387">
        <v>0</v>
      </c>
      <c r="BK12" s="387">
        <v>0</v>
      </c>
      <c r="BL12" s="387"/>
      <c r="BM12" s="387">
        <v>0</v>
      </c>
      <c r="BN12" s="387">
        <v>115.28</v>
      </c>
      <c r="BO12" s="387">
        <v>308.87392</v>
      </c>
      <c r="BP12" s="387"/>
      <c r="BQ12" s="387"/>
      <c r="BR12" s="387"/>
      <c r="BS12" s="387"/>
      <c r="BT12" s="388"/>
      <c r="BU12" s="387"/>
      <c r="BV12" s="387"/>
      <c r="BW12" s="387"/>
      <c r="BX12" s="387"/>
      <c r="BY12" s="387"/>
      <c r="BZ12" s="387"/>
      <c r="CA12" s="387"/>
      <c r="CB12" s="387"/>
      <c r="CC12" s="387"/>
      <c r="CD12" s="387"/>
      <c r="CE12" s="388"/>
      <c r="CF12" s="387"/>
      <c r="CG12" s="387"/>
      <c r="CH12" s="387"/>
      <c r="CI12" s="387"/>
      <c r="CJ12" s="387">
        <v>0</v>
      </c>
      <c r="CK12" s="387">
        <v>0</v>
      </c>
      <c r="CL12" s="387"/>
      <c r="CM12" s="387"/>
      <c r="CN12" s="387"/>
      <c r="CO12" s="387"/>
      <c r="CP12" s="388"/>
      <c r="CQ12" s="387"/>
      <c r="CR12" s="387"/>
      <c r="CS12" s="387"/>
      <c r="CT12" s="387"/>
      <c r="CU12" s="387"/>
      <c r="CV12" s="387"/>
      <c r="CW12" s="387">
        <v>8.44</v>
      </c>
      <c r="CX12" s="387">
        <v>39.8</v>
      </c>
      <c r="CY12" s="387">
        <v>3.89</v>
      </c>
      <c r="CZ12" s="387">
        <v>15.85</v>
      </c>
      <c r="DA12" s="388">
        <v>19</v>
      </c>
      <c r="DB12" s="387">
        <v>7.4</v>
      </c>
      <c r="DC12" s="387">
        <v>35.4</v>
      </c>
      <c r="DD12" s="387">
        <v>0</v>
      </c>
      <c r="DE12" s="387">
        <v>-0.85</v>
      </c>
      <c r="DF12" s="387">
        <v>19.73</v>
      </c>
      <c r="DG12" s="387">
        <v>90.2</v>
      </c>
      <c r="DH12" s="387"/>
      <c r="DI12" s="387"/>
      <c r="DJ12" s="387"/>
      <c r="DK12" s="387"/>
      <c r="DL12" s="388"/>
      <c r="DM12" s="387"/>
      <c r="DN12" s="387"/>
      <c r="DO12" s="387"/>
      <c r="DP12" s="387"/>
      <c r="DQ12" s="387">
        <f t="shared" si="12"/>
        <v>0</v>
      </c>
      <c r="DR12" s="387">
        <f t="shared" si="13"/>
        <v>0</v>
      </c>
      <c r="DS12" s="387"/>
      <c r="DT12" s="387"/>
      <c r="DU12" s="387"/>
      <c r="DV12" s="387"/>
      <c r="DW12" s="388"/>
      <c r="DX12" s="387"/>
      <c r="DY12" s="387"/>
      <c r="DZ12" s="387"/>
      <c r="EA12" s="387"/>
      <c r="EB12" s="387"/>
      <c r="EC12" s="387"/>
      <c r="ED12" s="387"/>
      <c r="EE12" s="387"/>
      <c r="EF12" s="387"/>
      <c r="EG12" s="387"/>
      <c r="EH12" s="388"/>
      <c r="EI12" s="387"/>
      <c r="EJ12" s="387"/>
      <c r="EK12" s="387"/>
      <c r="EL12" s="387"/>
      <c r="EM12" s="387">
        <f t="shared" si="14"/>
        <v>0</v>
      </c>
      <c r="EN12" s="387">
        <f t="shared" si="15"/>
        <v>0</v>
      </c>
      <c r="EO12" s="388"/>
      <c r="EP12" s="388"/>
      <c r="EQ12" s="388"/>
      <c r="ER12" s="388"/>
      <c r="ES12" s="388"/>
      <c r="ET12" s="388"/>
      <c r="EU12" s="388"/>
      <c r="EV12" s="388"/>
      <c r="EW12" s="388"/>
      <c r="EX12" s="388"/>
      <c r="EY12" s="388"/>
      <c r="EZ12" s="387"/>
      <c r="FA12" s="387"/>
      <c r="FB12" s="387"/>
      <c r="FC12" s="387"/>
      <c r="FD12" s="388"/>
      <c r="FE12" s="387"/>
      <c r="FF12" s="387"/>
      <c r="FG12" s="387"/>
      <c r="FH12" s="387"/>
      <c r="FI12" s="387"/>
      <c r="FJ12" s="387"/>
      <c r="FK12" s="387"/>
      <c r="FL12" s="387">
        <v>0</v>
      </c>
      <c r="FM12" s="387"/>
      <c r="FN12" s="387"/>
      <c r="FO12" s="388"/>
      <c r="FP12" s="387">
        <v>219.3</v>
      </c>
      <c r="FQ12" s="387">
        <v>996.5</v>
      </c>
      <c r="FR12" s="387"/>
      <c r="FS12" s="387"/>
      <c r="FT12" s="387">
        <v>219.3</v>
      </c>
      <c r="FU12" s="387">
        <v>996.5</v>
      </c>
      <c r="FV12" s="387"/>
      <c r="FW12" s="387"/>
      <c r="FX12" s="387"/>
      <c r="FY12" s="387"/>
      <c r="FZ12" s="388"/>
      <c r="GA12" s="387"/>
      <c r="GB12" s="387"/>
      <c r="GC12" s="387"/>
      <c r="GD12" s="387"/>
      <c r="GE12" s="387"/>
      <c r="GF12" s="387"/>
      <c r="GG12" s="387"/>
      <c r="GH12" s="387"/>
      <c r="GI12" s="387"/>
      <c r="GJ12" s="387"/>
      <c r="GK12" s="388"/>
      <c r="GL12" s="387"/>
      <c r="GM12" s="387"/>
      <c r="GN12" s="387"/>
      <c r="GO12" s="387"/>
      <c r="GP12" s="387"/>
      <c r="GQ12" s="387"/>
      <c r="GR12" s="387"/>
      <c r="GS12" s="387"/>
      <c r="GT12" s="387"/>
      <c r="GU12" s="387"/>
      <c r="GV12" s="388"/>
      <c r="GW12" s="387"/>
      <c r="GX12" s="387"/>
      <c r="GY12" s="387"/>
      <c r="GZ12" s="387"/>
      <c r="HA12" s="387"/>
      <c r="HB12" s="387"/>
    </row>
    <row r="13" ht="31.5" customHeight="1" spans="1:210">
      <c r="A13" s="389" t="s">
        <v>39</v>
      </c>
      <c r="B13" s="387">
        <f t="shared" si="1"/>
        <v>126.765706473355</v>
      </c>
      <c r="C13" s="387">
        <f t="shared" si="2"/>
        <v>900.683285711169</v>
      </c>
      <c r="D13" s="387">
        <f t="shared" si="3"/>
        <v>582.22663301674</v>
      </c>
      <c r="E13" s="387">
        <f t="shared" si="4"/>
        <v>1740.91367807137</v>
      </c>
      <c r="F13" s="388">
        <f t="shared" si="5"/>
        <v>603</v>
      </c>
      <c r="G13" s="387">
        <f t="shared" si="6"/>
        <v>214.9999</v>
      </c>
      <c r="H13" s="387">
        <f t="shared" si="7"/>
        <v>776.5963</v>
      </c>
      <c r="I13" s="387">
        <f t="shared" si="8"/>
        <v>93.4735580081354</v>
      </c>
      <c r="J13" s="387">
        <f t="shared" si="9"/>
        <v>136.961186391115</v>
      </c>
      <c r="K13" s="387">
        <f t="shared" si="10"/>
        <v>1017.46579749823</v>
      </c>
      <c r="L13" s="387">
        <f t="shared" si="11"/>
        <v>3555.15445017366</v>
      </c>
      <c r="M13" s="387">
        <v>111.962851</v>
      </c>
      <c r="N13" s="387">
        <v>828.502851</v>
      </c>
      <c r="O13" s="387">
        <v>567.278065</v>
      </c>
      <c r="P13" s="387">
        <v>1635.660783</v>
      </c>
      <c r="Q13" s="388">
        <v>561</v>
      </c>
      <c r="R13" s="387">
        <v>13.6999</v>
      </c>
      <c r="S13" s="387">
        <v>156.2963</v>
      </c>
      <c r="T13" s="387">
        <v>81.012332</v>
      </c>
      <c r="U13" s="387">
        <v>82.972338</v>
      </c>
      <c r="V13" s="387">
        <v>773.953147999999</v>
      </c>
      <c r="W13" s="387">
        <v>2703.432272</v>
      </c>
      <c r="X13" s="387">
        <v>0</v>
      </c>
      <c r="Y13" s="387">
        <v>0</v>
      </c>
      <c r="Z13" s="387">
        <v>0</v>
      </c>
      <c r="AA13" s="387">
        <v>0</v>
      </c>
      <c r="AB13" s="388">
        <v>0</v>
      </c>
      <c r="AC13" s="387">
        <v>0</v>
      </c>
      <c r="AD13" s="387">
        <v>0</v>
      </c>
      <c r="AE13" s="387">
        <v>0</v>
      </c>
      <c r="AF13" s="387">
        <v>0</v>
      </c>
      <c r="AG13" s="387">
        <v>0</v>
      </c>
      <c r="AH13" s="387">
        <v>0</v>
      </c>
      <c r="AI13" s="387">
        <v>10.5428554733547</v>
      </c>
      <c r="AJ13" s="387">
        <v>64.6704347111688</v>
      </c>
      <c r="AK13" s="387">
        <v>14.94856801674</v>
      </c>
      <c r="AL13" s="387">
        <v>105.252895071372</v>
      </c>
      <c r="AM13" s="388">
        <v>41</v>
      </c>
      <c r="AN13" s="387"/>
      <c r="AO13" s="387"/>
      <c r="AP13" s="387">
        <v>12.4612260081354</v>
      </c>
      <c r="AQ13" s="387">
        <v>53.9888483911147</v>
      </c>
      <c r="AR13" s="387">
        <v>37.9526494982301</v>
      </c>
      <c r="AS13" s="387">
        <v>223.912178173655</v>
      </c>
      <c r="AT13" s="408"/>
      <c r="AU13" s="409">
        <v>0</v>
      </c>
      <c r="AV13" s="409"/>
      <c r="AW13" s="409"/>
      <c r="AX13" s="411"/>
      <c r="AY13" s="409"/>
      <c r="AZ13" s="409"/>
      <c r="BA13" s="409"/>
      <c r="BB13" s="409"/>
      <c r="BC13" s="409"/>
      <c r="BD13" s="409"/>
      <c r="BE13" s="387">
        <v>0</v>
      </c>
      <c r="BF13" s="387">
        <v>0</v>
      </c>
      <c r="BG13" s="387">
        <v>0</v>
      </c>
      <c r="BH13" s="387">
        <v>0</v>
      </c>
      <c r="BI13" s="388">
        <v>0</v>
      </c>
      <c r="BJ13" s="387">
        <v>0</v>
      </c>
      <c r="BK13" s="387">
        <v>0</v>
      </c>
      <c r="BL13" s="387"/>
      <c r="BM13" s="387">
        <v>0</v>
      </c>
      <c r="BN13" s="387">
        <v>0</v>
      </c>
      <c r="BO13" s="387">
        <v>0</v>
      </c>
      <c r="BP13" s="387"/>
      <c r="BQ13" s="387"/>
      <c r="BR13" s="387"/>
      <c r="BS13" s="387"/>
      <c r="BT13" s="388"/>
      <c r="BU13" s="387"/>
      <c r="BV13" s="387"/>
      <c r="BW13" s="387"/>
      <c r="BX13" s="387"/>
      <c r="BY13" s="387"/>
      <c r="BZ13" s="387"/>
      <c r="CA13" s="387"/>
      <c r="CB13" s="387"/>
      <c r="CC13" s="387"/>
      <c r="CD13" s="387"/>
      <c r="CE13" s="388"/>
      <c r="CF13" s="387"/>
      <c r="CG13" s="387"/>
      <c r="CH13" s="387"/>
      <c r="CI13" s="387"/>
      <c r="CJ13" s="387">
        <v>0</v>
      </c>
      <c r="CK13" s="387">
        <v>0</v>
      </c>
      <c r="CL13" s="387"/>
      <c r="CM13" s="387"/>
      <c r="CN13" s="387"/>
      <c r="CO13" s="387"/>
      <c r="CP13" s="388"/>
      <c r="CQ13" s="387"/>
      <c r="CR13" s="387"/>
      <c r="CS13" s="387"/>
      <c r="CT13" s="387"/>
      <c r="CU13" s="387"/>
      <c r="CV13" s="387"/>
      <c r="CW13" s="387">
        <v>4.26</v>
      </c>
      <c r="CX13" s="387">
        <v>7.51</v>
      </c>
      <c r="CY13" s="387">
        <v>0</v>
      </c>
      <c r="CZ13" s="387">
        <v>0</v>
      </c>
      <c r="DA13" s="388">
        <v>1</v>
      </c>
      <c r="DB13" s="387">
        <v>0</v>
      </c>
      <c r="DC13" s="387">
        <v>0</v>
      </c>
      <c r="DD13" s="387">
        <v>0</v>
      </c>
      <c r="DE13" s="387">
        <v>0</v>
      </c>
      <c r="DF13" s="387">
        <v>4.26</v>
      </c>
      <c r="DG13" s="387">
        <v>7.51</v>
      </c>
      <c r="DH13" s="387"/>
      <c r="DI13" s="387"/>
      <c r="DJ13" s="387"/>
      <c r="DK13" s="387"/>
      <c r="DL13" s="388"/>
      <c r="DM13" s="387"/>
      <c r="DN13" s="387"/>
      <c r="DO13" s="387"/>
      <c r="DP13" s="387"/>
      <c r="DQ13" s="387">
        <f t="shared" si="12"/>
        <v>0</v>
      </c>
      <c r="DR13" s="387">
        <f t="shared" si="13"/>
        <v>0</v>
      </c>
      <c r="DS13" s="387"/>
      <c r="DT13" s="387"/>
      <c r="DU13" s="387"/>
      <c r="DV13" s="387"/>
      <c r="DW13" s="388"/>
      <c r="DX13" s="387"/>
      <c r="DY13" s="387"/>
      <c r="DZ13" s="387"/>
      <c r="EA13" s="387"/>
      <c r="EB13" s="387"/>
      <c r="EC13" s="387"/>
      <c r="ED13" s="387"/>
      <c r="EE13" s="387"/>
      <c r="EF13" s="387"/>
      <c r="EG13" s="387"/>
      <c r="EH13" s="388"/>
      <c r="EI13" s="387"/>
      <c r="EJ13" s="387"/>
      <c r="EK13" s="387"/>
      <c r="EL13" s="387"/>
      <c r="EM13" s="387">
        <f t="shared" si="14"/>
        <v>0</v>
      </c>
      <c r="EN13" s="387">
        <f t="shared" si="15"/>
        <v>0</v>
      </c>
      <c r="EO13" s="388"/>
      <c r="EP13" s="388"/>
      <c r="EQ13" s="388"/>
      <c r="ER13" s="388"/>
      <c r="ES13" s="388"/>
      <c r="ET13" s="388"/>
      <c r="EU13" s="388"/>
      <c r="EV13" s="388"/>
      <c r="EW13" s="388"/>
      <c r="EX13" s="388"/>
      <c r="EY13" s="388"/>
      <c r="EZ13" s="387"/>
      <c r="FA13" s="387"/>
      <c r="FB13" s="387"/>
      <c r="FC13" s="387"/>
      <c r="FD13" s="388"/>
      <c r="FE13" s="387"/>
      <c r="FF13" s="387"/>
      <c r="FG13" s="387"/>
      <c r="FH13" s="387"/>
      <c r="FI13" s="387"/>
      <c r="FJ13" s="387"/>
      <c r="FK13" s="387"/>
      <c r="FL13" s="387">
        <v>0</v>
      </c>
      <c r="FM13" s="387"/>
      <c r="FN13" s="387"/>
      <c r="FO13" s="388"/>
      <c r="FP13" s="387">
        <v>201.3</v>
      </c>
      <c r="FQ13" s="387">
        <v>620.3</v>
      </c>
      <c r="FR13" s="387"/>
      <c r="FS13" s="387"/>
      <c r="FT13" s="387">
        <v>201.3</v>
      </c>
      <c r="FU13" s="387">
        <v>620.3</v>
      </c>
      <c r="FV13" s="387"/>
      <c r="FW13" s="387"/>
      <c r="FX13" s="387"/>
      <c r="FY13" s="387"/>
      <c r="FZ13" s="388"/>
      <c r="GA13" s="387"/>
      <c r="GB13" s="387"/>
      <c r="GC13" s="387"/>
      <c r="GD13" s="387"/>
      <c r="GE13" s="387"/>
      <c r="GF13" s="387"/>
      <c r="GG13" s="387"/>
      <c r="GH13" s="387"/>
      <c r="GI13" s="387"/>
      <c r="GJ13" s="387"/>
      <c r="GK13" s="388"/>
      <c r="GL13" s="387"/>
      <c r="GM13" s="387"/>
      <c r="GN13" s="387"/>
      <c r="GO13" s="387"/>
      <c r="GP13" s="387"/>
      <c r="GQ13" s="387"/>
      <c r="GR13" s="387"/>
      <c r="GS13" s="387"/>
      <c r="GT13" s="387"/>
      <c r="GU13" s="387"/>
      <c r="GV13" s="388"/>
      <c r="GW13" s="387"/>
      <c r="GX13" s="387"/>
      <c r="GY13" s="387"/>
      <c r="GZ13" s="387"/>
      <c r="HA13" s="387"/>
      <c r="HB13" s="387"/>
    </row>
    <row r="14" ht="31.5" customHeight="1" spans="1:210">
      <c r="A14" s="389" t="s">
        <v>40</v>
      </c>
      <c r="B14" s="387">
        <f t="shared" si="1"/>
        <v>764.851534077843</v>
      </c>
      <c r="C14" s="387">
        <f t="shared" si="2"/>
        <v>6037.1800913384</v>
      </c>
      <c r="D14" s="387">
        <f t="shared" si="3"/>
        <v>6298.47113462179</v>
      </c>
      <c r="E14" s="387">
        <f t="shared" si="4"/>
        <v>25114.0218803806</v>
      </c>
      <c r="F14" s="388">
        <f t="shared" si="5"/>
        <v>4094</v>
      </c>
      <c r="G14" s="387">
        <f t="shared" si="6"/>
        <v>413.7763</v>
      </c>
      <c r="H14" s="387">
        <f t="shared" si="7"/>
        <v>2435.9699</v>
      </c>
      <c r="I14" s="387">
        <f t="shared" si="8"/>
        <v>345.025879917235</v>
      </c>
      <c r="J14" s="387">
        <f t="shared" si="9"/>
        <v>1130.98444531377</v>
      </c>
      <c r="K14" s="387">
        <f t="shared" si="10"/>
        <v>7822.12484861687</v>
      </c>
      <c r="L14" s="387">
        <f t="shared" si="11"/>
        <v>34718.1563170328</v>
      </c>
      <c r="M14" s="387">
        <v>283.281810999999</v>
      </c>
      <c r="N14" s="387">
        <v>2714.351811</v>
      </c>
      <c r="O14" s="387">
        <v>2718.075187</v>
      </c>
      <c r="P14" s="387">
        <v>9480.258132</v>
      </c>
      <c r="Q14" s="388">
        <v>659</v>
      </c>
      <c r="R14" s="387">
        <v>48.3963</v>
      </c>
      <c r="S14" s="387">
        <v>216.3899</v>
      </c>
      <c r="T14" s="387">
        <v>14.43011</v>
      </c>
      <c r="U14" s="387">
        <v>23.900903</v>
      </c>
      <c r="V14" s="387">
        <v>3064.183408</v>
      </c>
      <c r="W14" s="387">
        <v>12434.900746</v>
      </c>
      <c r="X14" s="387">
        <v>104.239688</v>
      </c>
      <c r="Y14" s="387">
        <v>688.301346</v>
      </c>
      <c r="Z14" s="387">
        <v>1064.916809</v>
      </c>
      <c r="AA14" s="387">
        <v>5259.293762</v>
      </c>
      <c r="AB14" s="388">
        <v>487</v>
      </c>
      <c r="AC14" s="387">
        <v>0</v>
      </c>
      <c r="AD14" s="387">
        <v>0</v>
      </c>
      <c r="AE14" s="387">
        <v>43.489504</v>
      </c>
      <c r="AF14" s="387">
        <v>48.406813</v>
      </c>
      <c r="AG14" s="387">
        <v>1212.646001</v>
      </c>
      <c r="AH14" s="387">
        <v>5996.001921</v>
      </c>
      <c r="AI14" s="387">
        <v>129.166753032013</v>
      </c>
      <c r="AJ14" s="387">
        <v>1357.90917668944</v>
      </c>
      <c r="AK14" s="387">
        <v>650.418477866401</v>
      </c>
      <c r="AL14" s="387">
        <v>4659.64576472684</v>
      </c>
      <c r="AM14" s="388">
        <v>491</v>
      </c>
      <c r="AN14" s="387"/>
      <c r="AO14" s="387"/>
      <c r="AP14" s="387">
        <v>285.696265917235</v>
      </c>
      <c r="AQ14" s="387">
        <v>1057.26672931377</v>
      </c>
      <c r="AR14" s="387">
        <v>1065.28149681565</v>
      </c>
      <c r="AS14" s="387">
        <v>7074.82167073005</v>
      </c>
      <c r="AT14" s="408">
        <v>24</v>
      </c>
      <c r="AU14" s="409">
        <v>107.11</v>
      </c>
      <c r="AV14" s="409"/>
      <c r="AW14" s="409"/>
      <c r="AX14" s="411">
        <v>201</v>
      </c>
      <c r="AY14" s="409"/>
      <c r="AZ14" s="409"/>
      <c r="BA14" s="409"/>
      <c r="BB14" s="409"/>
      <c r="BC14" s="409">
        <v>24</v>
      </c>
      <c r="BD14" s="409">
        <v>107.11</v>
      </c>
      <c r="BE14" s="387">
        <v>55</v>
      </c>
      <c r="BF14" s="387">
        <v>370</v>
      </c>
      <c r="BG14" s="387">
        <v>709.97</v>
      </c>
      <c r="BH14" s="387">
        <v>2089.019048</v>
      </c>
      <c r="BI14" s="388">
        <v>640</v>
      </c>
      <c r="BJ14" s="387">
        <v>123.24</v>
      </c>
      <c r="BK14" s="387">
        <v>148.38</v>
      </c>
      <c r="BL14" s="387"/>
      <c r="BM14" s="387">
        <v>0</v>
      </c>
      <c r="BN14" s="387">
        <v>888.21</v>
      </c>
      <c r="BO14" s="387">
        <v>2607.399048</v>
      </c>
      <c r="BP14" s="387">
        <v>53.2082820458307</v>
      </c>
      <c r="BQ14" s="387">
        <v>354.936298648961</v>
      </c>
      <c r="BR14" s="387">
        <v>711.63636075539</v>
      </c>
      <c r="BS14" s="387">
        <v>2461.60318665376</v>
      </c>
      <c r="BT14" s="388">
        <v>541</v>
      </c>
      <c r="BU14" s="387">
        <v>0</v>
      </c>
      <c r="BV14" s="387">
        <v>0</v>
      </c>
      <c r="BW14" s="387">
        <v>0</v>
      </c>
      <c r="BX14" s="387">
        <v>0</v>
      </c>
      <c r="BY14" s="387">
        <v>764.844642801221</v>
      </c>
      <c r="BZ14" s="387">
        <v>2816.53948530272</v>
      </c>
      <c r="CA14" s="387">
        <v>1.54</v>
      </c>
      <c r="CB14" s="387">
        <v>2.55</v>
      </c>
      <c r="CC14" s="387">
        <v>98.34</v>
      </c>
      <c r="CD14" s="387">
        <v>316.59</v>
      </c>
      <c r="CE14" s="388">
        <v>7</v>
      </c>
      <c r="CF14" s="387"/>
      <c r="CG14" s="387"/>
      <c r="CH14" s="387"/>
      <c r="CI14" s="387"/>
      <c r="CJ14" s="387">
        <v>99.88</v>
      </c>
      <c r="CK14" s="387">
        <v>319.14</v>
      </c>
      <c r="CL14" s="387">
        <v>26.74</v>
      </c>
      <c r="CM14" s="387">
        <v>87.3</v>
      </c>
      <c r="CN14" s="387"/>
      <c r="CO14" s="387"/>
      <c r="CP14" s="388">
        <v>219</v>
      </c>
      <c r="CQ14" s="387"/>
      <c r="CR14" s="387"/>
      <c r="CS14" s="387"/>
      <c r="CT14" s="387"/>
      <c r="CU14" s="387">
        <v>26.74</v>
      </c>
      <c r="CV14" s="387">
        <v>87.3</v>
      </c>
      <c r="CW14" s="387">
        <v>41.82</v>
      </c>
      <c r="CX14" s="387">
        <v>193.3</v>
      </c>
      <c r="CY14" s="387">
        <v>3.56</v>
      </c>
      <c r="CZ14" s="387">
        <v>29.37</v>
      </c>
      <c r="DA14" s="388">
        <v>481</v>
      </c>
      <c r="DB14" s="387">
        <v>134.44</v>
      </c>
      <c r="DC14" s="387">
        <v>1179.5</v>
      </c>
      <c r="DD14" s="387">
        <v>1.41</v>
      </c>
      <c r="DE14" s="387">
        <v>1.41</v>
      </c>
      <c r="DF14" s="387">
        <v>181.23</v>
      </c>
      <c r="DG14" s="387">
        <v>1403.58</v>
      </c>
      <c r="DH14" s="387">
        <v>13.055</v>
      </c>
      <c r="DI14" s="387">
        <v>43.581459</v>
      </c>
      <c r="DJ14" s="387">
        <v>16.1043</v>
      </c>
      <c r="DK14" s="387">
        <v>102.461987</v>
      </c>
      <c r="DL14" s="388">
        <v>152</v>
      </c>
      <c r="DM14" s="387"/>
      <c r="DN14" s="387"/>
      <c r="DO14" s="387"/>
      <c r="DP14" s="387"/>
      <c r="DQ14" s="387">
        <f t="shared" si="12"/>
        <v>29.1593</v>
      </c>
      <c r="DR14" s="387">
        <f t="shared" si="13"/>
        <v>146.043446</v>
      </c>
      <c r="DS14" s="387">
        <v>18.9</v>
      </c>
      <c r="DT14" s="387">
        <v>56.44</v>
      </c>
      <c r="DU14" s="387">
        <v>190.82</v>
      </c>
      <c r="DV14" s="387">
        <v>289.29</v>
      </c>
      <c r="DW14" s="388">
        <v>80</v>
      </c>
      <c r="DX14" s="387"/>
      <c r="DY14" s="387"/>
      <c r="DZ14" s="387"/>
      <c r="EA14" s="387"/>
      <c r="EB14" s="387">
        <v>209.72</v>
      </c>
      <c r="EC14" s="387">
        <v>345.73</v>
      </c>
      <c r="ED14" s="387">
        <v>13.9</v>
      </c>
      <c r="EE14" s="387">
        <v>61.4</v>
      </c>
      <c r="EF14" s="387">
        <v>134.63</v>
      </c>
      <c r="EG14" s="387">
        <v>426.49</v>
      </c>
      <c r="EH14" s="388">
        <v>136</v>
      </c>
      <c r="EI14" s="387">
        <v>0</v>
      </c>
      <c r="EJ14" s="387">
        <v>0</v>
      </c>
      <c r="EK14" s="387">
        <v>0</v>
      </c>
      <c r="EL14" s="387">
        <v>0</v>
      </c>
      <c r="EM14" s="387">
        <f t="shared" si="14"/>
        <v>148.53</v>
      </c>
      <c r="EN14" s="387">
        <f t="shared" si="15"/>
        <v>487.89</v>
      </c>
      <c r="EO14" s="388"/>
      <c r="EP14" s="388"/>
      <c r="EQ14" s="388"/>
      <c r="ER14" s="388"/>
      <c r="ES14" s="388"/>
      <c r="ET14" s="388"/>
      <c r="EU14" s="388"/>
      <c r="EV14" s="388"/>
      <c r="EW14" s="388"/>
      <c r="EX14" s="388"/>
      <c r="EY14" s="388"/>
      <c r="EZ14" s="387"/>
      <c r="FA14" s="387"/>
      <c r="FB14" s="387"/>
      <c r="FC14" s="387"/>
      <c r="FD14" s="388"/>
      <c r="FE14" s="387"/>
      <c r="FF14" s="387"/>
      <c r="FG14" s="387"/>
      <c r="FH14" s="387"/>
      <c r="FI14" s="387"/>
      <c r="FJ14" s="387"/>
      <c r="FK14" s="387"/>
      <c r="FL14" s="387">
        <v>0</v>
      </c>
      <c r="FM14" s="387"/>
      <c r="FN14" s="387"/>
      <c r="FO14" s="388"/>
      <c r="FP14" s="387">
        <v>107.7</v>
      </c>
      <c r="FQ14" s="387">
        <v>891.7</v>
      </c>
      <c r="FR14" s="387"/>
      <c r="FS14" s="387"/>
      <c r="FT14" s="387">
        <v>107.7</v>
      </c>
      <c r="FU14" s="387">
        <v>891.7</v>
      </c>
      <c r="FV14" s="387"/>
      <c r="FW14" s="387"/>
      <c r="FX14" s="387"/>
      <c r="FY14" s="387"/>
      <c r="FZ14" s="388"/>
      <c r="GA14" s="387"/>
      <c r="GB14" s="387"/>
      <c r="GC14" s="387"/>
      <c r="GD14" s="387"/>
      <c r="GE14" s="387"/>
      <c r="GF14" s="387"/>
      <c r="GG14" s="387"/>
      <c r="GH14" s="387"/>
      <c r="GI14" s="387"/>
      <c r="GJ14" s="387"/>
      <c r="GK14" s="388"/>
      <c r="GL14" s="387"/>
      <c r="GM14" s="387"/>
      <c r="GN14" s="387"/>
      <c r="GO14" s="387"/>
      <c r="GP14" s="387"/>
      <c r="GQ14" s="387"/>
      <c r="GR14" s="387"/>
      <c r="GS14" s="387"/>
      <c r="GT14" s="387"/>
      <c r="GU14" s="387"/>
      <c r="GV14" s="388"/>
      <c r="GW14" s="387"/>
      <c r="GX14" s="387"/>
      <c r="GY14" s="387"/>
      <c r="GZ14" s="387"/>
      <c r="HA14" s="387"/>
      <c r="HB14" s="387"/>
    </row>
    <row r="15" ht="31.5" customHeight="1" spans="1:210">
      <c r="A15" s="389" t="s">
        <v>41</v>
      </c>
      <c r="B15" s="387">
        <f t="shared" si="1"/>
        <v>288.129432587462</v>
      </c>
      <c r="C15" s="387">
        <f t="shared" si="2"/>
        <v>1549.35183637265</v>
      </c>
      <c r="D15" s="387">
        <f t="shared" si="3"/>
        <v>1580.235408639</v>
      </c>
      <c r="E15" s="387">
        <f t="shared" si="4"/>
        <v>5617.63839168222</v>
      </c>
      <c r="F15" s="388">
        <f t="shared" si="5"/>
        <v>1156</v>
      </c>
      <c r="G15" s="387">
        <f t="shared" si="6"/>
        <v>184.607</v>
      </c>
      <c r="H15" s="387">
        <f t="shared" si="7"/>
        <v>1161.4942</v>
      </c>
      <c r="I15" s="387">
        <f t="shared" si="8"/>
        <v>33.4304140437143</v>
      </c>
      <c r="J15" s="387">
        <f t="shared" si="9"/>
        <v>118.583254306212</v>
      </c>
      <c r="K15" s="387">
        <f t="shared" si="10"/>
        <v>2086.40225527017</v>
      </c>
      <c r="L15" s="387">
        <f t="shared" si="11"/>
        <v>8447.06768236109</v>
      </c>
      <c r="M15" s="387">
        <v>112.451155</v>
      </c>
      <c r="N15" s="387">
        <v>767.921155</v>
      </c>
      <c r="O15" s="387">
        <v>714.371065000001</v>
      </c>
      <c r="P15" s="387">
        <v>2548.446637</v>
      </c>
      <c r="Q15" s="388">
        <v>269</v>
      </c>
      <c r="R15" s="387">
        <v>25.417</v>
      </c>
      <c r="S15" s="387">
        <v>77.9342</v>
      </c>
      <c r="T15" s="387">
        <v>0.910559</v>
      </c>
      <c r="U15" s="387">
        <v>1.509493</v>
      </c>
      <c r="V15" s="387">
        <v>853.149779</v>
      </c>
      <c r="W15" s="387">
        <v>3395.811485</v>
      </c>
      <c r="X15" s="387">
        <v>26.243892</v>
      </c>
      <c r="Y15" s="387">
        <v>122.876232</v>
      </c>
      <c r="Z15" s="387">
        <v>294.243708</v>
      </c>
      <c r="AA15" s="387">
        <v>1469.398885</v>
      </c>
      <c r="AB15" s="388">
        <v>98</v>
      </c>
      <c r="AC15" s="387">
        <v>0</v>
      </c>
      <c r="AD15" s="387">
        <v>0</v>
      </c>
      <c r="AE15" s="387">
        <v>1.904764</v>
      </c>
      <c r="AF15" s="387">
        <v>2.366734</v>
      </c>
      <c r="AG15" s="387">
        <v>322.392364</v>
      </c>
      <c r="AH15" s="387">
        <v>1594.641851</v>
      </c>
      <c r="AI15" s="387">
        <v>11.3743855874621</v>
      </c>
      <c r="AJ15" s="387">
        <v>107.154449372652</v>
      </c>
      <c r="AK15" s="387">
        <v>74.7406356389953</v>
      </c>
      <c r="AL15" s="387">
        <v>460.995239682224</v>
      </c>
      <c r="AM15" s="388">
        <v>60</v>
      </c>
      <c r="AN15" s="387"/>
      <c r="AO15" s="387"/>
      <c r="AP15" s="387">
        <v>29.2750910437143</v>
      </c>
      <c r="AQ15" s="387">
        <v>101.057027306212</v>
      </c>
      <c r="AR15" s="387">
        <v>115.390112270172</v>
      </c>
      <c r="AS15" s="387">
        <v>669.206716361088</v>
      </c>
      <c r="AT15" s="408">
        <v>19.61</v>
      </c>
      <c r="AU15" s="409">
        <v>205.86</v>
      </c>
      <c r="AV15" s="409"/>
      <c r="AW15" s="409"/>
      <c r="AX15" s="411">
        <v>159</v>
      </c>
      <c r="AY15" s="409"/>
      <c r="AZ15" s="409"/>
      <c r="BA15" s="409"/>
      <c r="BB15" s="409"/>
      <c r="BC15" s="409">
        <v>19.61</v>
      </c>
      <c r="BD15" s="409">
        <v>205.86</v>
      </c>
      <c r="BE15" s="387">
        <v>7.5</v>
      </c>
      <c r="BF15" s="387">
        <v>53.6</v>
      </c>
      <c r="BG15" s="387">
        <v>22.98</v>
      </c>
      <c r="BH15" s="387">
        <v>47.06763</v>
      </c>
      <c r="BI15" s="388">
        <v>128</v>
      </c>
      <c r="BJ15" s="387">
        <v>0</v>
      </c>
      <c r="BK15" s="387">
        <v>0</v>
      </c>
      <c r="BL15" s="387"/>
      <c r="BM15" s="387">
        <v>0</v>
      </c>
      <c r="BN15" s="387">
        <v>30.48</v>
      </c>
      <c r="BO15" s="387">
        <v>100.66763</v>
      </c>
      <c r="BP15" s="387"/>
      <c r="BQ15" s="387"/>
      <c r="BR15" s="387"/>
      <c r="BS15" s="387"/>
      <c r="BT15" s="388"/>
      <c r="BU15" s="387"/>
      <c r="BV15" s="387"/>
      <c r="BW15" s="387"/>
      <c r="BX15" s="387"/>
      <c r="BY15" s="387"/>
      <c r="BZ15" s="387"/>
      <c r="CA15" s="387">
        <v>6.85</v>
      </c>
      <c r="CB15" s="387">
        <v>22.98</v>
      </c>
      <c r="CC15" s="387">
        <v>25.32</v>
      </c>
      <c r="CD15" s="387">
        <v>94.77</v>
      </c>
      <c r="CE15" s="388">
        <v>30</v>
      </c>
      <c r="CF15" s="387"/>
      <c r="CG15" s="387"/>
      <c r="CH15" s="387"/>
      <c r="CI15" s="387"/>
      <c r="CJ15" s="387">
        <v>32.17</v>
      </c>
      <c r="CK15" s="387">
        <v>117.75</v>
      </c>
      <c r="CL15" s="387"/>
      <c r="CM15" s="387"/>
      <c r="CN15" s="387"/>
      <c r="CO15" s="387"/>
      <c r="CP15" s="388"/>
      <c r="CQ15" s="387"/>
      <c r="CR15" s="387"/>
      <c r="CS15" s="387"/>
      <c r="CT15" s="387"/>
      <c r="CU15" s="387"/>
      <c r="CV15" s="387"/>
      <c r="CW15" s="387">
        <v>51.31</v>
      </c>
      <c r="CX15" s="387">
        <v>109.82</v>
      </c>
      <c r="CY15" s="387">
        <v>47.76</v>
      </c>
      <c r="CZ15" s="387">
        <v>153.14</v>
      </c>
      <c r="DA15" s="388">
        <v>134</v>
      </c>
      <c r="DB15" s="387">
        <v>29.59</v>
      </c>
      <c r="DC15" s="387">
        <v>528.96</v>
      </c>
      <c r="DD15" s="387">
        <v>1.34</v>
      </c>
      <c r="DE15" s="387">
        <v>13.65</v>
      </c>
      <c r="DF15" s="387">
        <v>130</v>
      </c>
      <c r="DG15" s="387">
        <v>805.57</v>
      </c>
      <c r="DH15" s="387"/>
      <c r="DI15" s="387"/>
      <c r="DJ15" s="387"/>
      <c r="DK15" s="387"/>
      <c r="DL15" s="388"/>
      <c r="DM15" s="387"/>
      <c r="DN15" s="387"/>
      <c r="DO15" s="387"/>
      <c r="DP15" s="387"/>
      <c r="DQ15" s="387">
        <f t="shared" si="12"/>
        <v>0</v>
      </c>
      <c r="DR15" s="387">
        <f t="shared" si="13"/>
        <v>0</v>
      </c>
      <c r="DS15" s="387">
        <v>52.79</v>
      </c>
      <c r="DT15" s="387">
        <v>159.14</v>
      </c>
      <c r="DU15" s="387">
        <v>400.82</v>
      </c>
      <c r="DV15" s="387">
        <v>843.82</v>
      </c>
      <c r="DW15" s="388">
        <v>278</v>
      </c>
      <c r="DX15" s="387"/>
      <c r="DY15" s="387"/>
      <c r="DZ15" s="387"/>
      <c r="EA15" s="387"/>
      <c r="EB15" s="387">
        <v>453.61</v>
      </c>
      <c r="EC15" s="387">
        <v>1002.96</v>
      </c>
      <c r="ED15" s="387"/>
      <c r="EE15" s="387"/>
      <c r="EF15" s="387"/>
      <c r="EG15" s="387"/>
      <c r="EH15" s="388"/>
      <c r="EI15" s="387"/>
      <c r="EJ15" s="387"/>
      <c r="EK15" s="387"/>
      <c r="EL15" s="387"/>
      <c r="EM15" s="387">
        <f t="shared" si="14"/>
        <v>0</v>
      </c>
      <c r="EN15" s="387">
        <f t="shared" si="15"/>
        <v>0</v>
      </c>
      <c r="EO15" s="388"/>
      <c r="EP15" s="388"/>
      <c r="EQ15" s="388"/>
      <c r="ER15" s="388"/>
      <c r="ES15" s="388"/>
      <c r="ET15" s="388"/>
      <c r="EU15" s="388"/>
      <c r="EV15" s="388"/>
      <c r="EW15" s="388"/>
      <c r="EX15" s="388"/>
      <c r="EY15" s="388"/>
      <c r="EZ15" s="387"/>
      <c r="FA15" s="387"/>
      <c r="FB15" s="387"/>
      <c r="FC15" s="387"/>
      <c r="FD15" s="388"/>
      <c r="FE15" s="387"/>
      <c r="FF15" s="387"/>
      <c r="FG15" s="387"/>
      <c r="FH15" s="387"/>
      <c r="FI15" s="387"/>
      <c r="FJ15" s="387"/>
      <c r="FK15" s="387"/>
      <c r="FL15" s="387">
        <v>0</v>
      </c>
      <c r="FM15" s="387"/>
      <c r="FN15" s="387"/>
      <c r="FO15" s="388"/>
      <c r="FP15" s="387">
        <v>129.6</v>
      </c>
      <c r="FQ15" s="387">
        <v>554.6</v>
      </c>
      <c r="FR15" s="387"/>
      <c r="FS15" s="387"/>
      <c r="FT15" s="387">
        <v>129.6</v>
      </c>
      <c r="FU15" s="387">
        <v>554.6</v>
      </c>
      <c r="FV15" s="387"/>
      <c r="FW15" s="387"/>
      <c r="FX15" s="387"/>
      <c r="FY15" s="387"/>
      <c r="FZ15" s="388"/>
      <c r="GA15" s="387"/>
      <c r="GB15" s="387"/>
      <c r="GC15" s="387"/>
      <c r="GD15" s="387"/>
      <c r="GE15" s="387"/>
      <c r="GF15" s="387"/>
      <c r="GG15" s="387"/>
      <c r="GH15" s="387"/>
      <c r="GI15" s="387"/>
      <c r="GJ15" s="387"/>
      <c r="GK15" s="388"/>
      <c r="GL15" s="387"/>
      <c r="GM15" s="387"/>
      <c r="GN15" s="387"/>
      <c r="GO15" s="387"/>
      <c r="GP15" s="387"/>
      <c r="GQ15" s="387"/>
      <c r="GR15" s="387"/>
      <c r="GS15" s="387"/>
      <c r="GT15" s="387"/>
      <c r="GU15" s="387"/>
      <c r="GV15" s="388"/>
      <c r="GW15" s="387"/>
      <c r="GX15" s="387"/>
      <c r="GY15" s="387"/>
      <c r="GZ15" s="387"/>
      <c r="HA15" s="387"/>
      <c r="HB15" s="387"/>
    </row>
    <row r="16" ht="31.5" customHeight="1" spans="1:210">
      <c r="A16" s="389" t="s">
        <v>42</v>
      </c>
      <c r="B16" s="387">
        <f t="shared" si="1"/>
        <v>199.798473431198</v>
      </c>
      <c r="C16" s="387">
        <f t="shared" si="2"/>
        <v>1211.26420155282</v>
      </c>
      <c r="D16" s="387">
        <f t="shared" si="3"/>
        <v>1376.0310616993</v>
      </c>
      <c r="E16" s="387">
        <f t="shared" si="4"/>
        <v>5738.63625297916</v>
      </c>
      <c r="F16" s="388">
        <f t="shared" si="5"/>
        <v>911</v>
      </c>
      <c r="G16" s="387">
        <f t="shared" si="6"/>
        <v>142.709191</v>
      </c>
      <c r="H16" s="387">
        <f t="shared" si="7"/>
        <v>547.8852</v>
      </c>
      <c r="I16" s="387">
        <f t="shared" si="8"/>
        <v>35.0546387914386</v>
      </c>
      <c r="J16" s="387">
        <f t="shared" si="9"/>
        <v>78.5848818327995</v>
      </c>
      <c r="K16" s="387">
        <f t="shared" si="10"/>
        <v>1753.59336492194</v>
      </c>
      <c r="L16" s="387">
        <f t="shared" si="11"/>
        <v>7576.37053636478</v>
      </c>
      <c r="M16" s="387">
        <v>119.434111</v>
      </c>
      <c r="N16" s="387">
        <v>608.214111</v>
      </c>
      <c r="O16" s="387">
        <v>614.805277</v>
      </c>
      <c r="P16" s="387">
        <v>2091.453117</v>
      </c>
      <c r="Q16" s="388">
        <v>310</v>
      </c>
      <c r="R16" s="387">
        <v>15.199191</v>
      </c>
      <c r="S16" s="387">
        <v>71.6952</v>
      </c>
      <c r="T16" s="387">
        <v>8.554337</v>
      </c>
      <c r="U16" s="387">
        <v>8.723175</v>
      </c>
      <c r="V16" s="387">
        <v>757.992916</v>
      </c>
      <c r="W16" s="387">
        <v>2780.085603</v>
      </c>
      <c r="X16" s="387">
        <v>46.295612</v>
      </c>
      <c r="Y16" s="387">
        <v>271.614238</v>
      </c>
      <c r="Z16" s="387">
        <v>609.600197</v>
      </c>
      <c r="AA16" s="387">
        <v>3135.695235</v>
      </c>
      <c r="AB16" s="388">
        <v>222</v>
      </c>
      <c r="AC16" s="387">
        <v>0</v>
      </c>
      <c r="AD16" s="387">
        <v>0</v>
      </c>
      <c r="AE16" s="387">
        <v>6.305918</v>
      </c>
      <c r="AF16" s="387">
        <v>10.144037</v>
      </c>
      <c r="AG16" s="387">
        <v>662.201727</v>
      </c>
      <c r="AH16" s="387">
        <v>3417.45351</v>
      </c>
      <c r="AI16" s="387">
        <v>5.76550443119837</v>
      </c>
      <c r="AJ16" s="387">
        <v>66.3497065528188</v>
      </c>
      <c r="AK16" s="387">
        <v>65.0010776993046</v>
      </c>
      <c r="AL16" s="387">
        <v>306.891271979158</v>
      </c>
      <c r="AM16" s="388">
        <v>35</v>
      </c>
      <c r="AN16" s="387"/>
      <c r="AO16" s="387"/>
      <c r="AP16" s="387">
        <v>20.1943837914386</v>
      </c>
      <c r="AQ16" s="387">
        <v>59.7176698327995</v>
      </c>
      <c r="AR16" s="387">
        <v>90.9609659219416</v>
      </c>
      <c r="AS16" s="387">
        <v>432.958648364776</v>
      </c>
      <c r="AT16" s="408"/>
      <c r="AU16" s="409">
        <v>0</v>
      </c>
      <c r="AV16" s="409"/>
      <c r="AW16" s="409"/>
      <c r="AX16" s="411"/>
      <c r="AY16" s="409"/>
      <c r="AZ16" s="409"/>
      <c r="BA16" s="409"/>
      <c r="BB16" s="409"/>
      <c r="BC16" s="409"/>
      <c r="BD16" s="409"/>
      <c r="BE16" s="387">
        <v>5.8</v>
      </c>
      <c r="BF16" s="387">
        <v>33.6</v>
      </c>
      <c r="BG16" s="387">
        <v>52.11</v>
      </c>
      <c r="BH16" s="387">
        <v>141.521455</v>
      </c>
      <c r="BI16" s="388">
        <v>115</v>
      </c>
      <c r="BJ16" s="387">
        <v>0</v>
      </c>
      <c r="BK16" s="387">
        <v>0</v>
      </c>
      <c r="BL16" s="387"/>
      <c r="BM16" s="387">
        <v>0</v>
      </c>
      <c r="BN16" s="387">
        <v>57.91</v>
      </c>
      <c r="BO16" s="387">
        <v>175.121455</v>
      </c>
      <c r="BP16" s="387"/>
      <c r="BQ16" s="387"/>
      <c r="BR16" s="387"/>
      <c r="BS16" s="387"/>
      <c r="BT16" s="388"/>
      <c r="BU16" s="387"/>
      <c r="BV16" s="387"/>
      <c r="BW16" s="387"/>
      <c r="BX16" s="387"/>
      <c r="BY16" s="387"/>
      <c r="BZ16" s="387"/>
      <c r="CA16" s="387"/>
      <c r="CB16" s="387"/>
      <c r="CC16" s="387"/>
      <c r="CD16" s="387"/>
      <c r="CE16" s="388"/>
      <c r="CF16" s="387"/>
      <c r="CG16" s="387"/>
      <c r="CH16" s="387"/>
      <c r="CI16" s="387"/>
      <c r="CJ16" s="387">
        <v>0</v>
      </c>
      <c r="CK16" s="387">
        <v>0</v>
      </c>
      <c r="CL16" s="387">
        <v>4.42</v>
      </c>
      <c r="CM16" s="387">
        <v>17.89</v>
      </c>
      <c r="CN16" s="387"/>
      <c r="CO16" s="387"/>
      <c r="CP16" s="388">
        <v>66</v>
      </c>
      <c r="CQ16" s="387"/>
      <c r="CR16" s="387"/>
      <c r="CS16" s="387"/>
      <c r="CT16" s="387"/>
      <c r="CU16" s="387">
        <v>4.42</v>
      </c>
      <c r="CV16" s="387">
        <v>17.89</v>
      </c>
      <c r="CW16" s="387">
        <v>9.28</v>
      </c>
      <c r="CX16" s="387">
        <v>187.55</v>
      </c>
      <c r="CY16" s="387">
        <v>10.45</v>
      </c>
      <c r="CZ16" s="387">
        <v>11.47</v>
      </c>
      <c r="DA16" s="388">
        <v>77</v>
      </c>
      <c r="DB16" s="387">
        <v>7.21</v>
      </c>
      <c r="DC16" s="387">
        <v>41.99</v>
      </c>
      <c r="DD16" s="387">
        <v>0</v>
      </c>
      <c r="DE16" s="387">
        <v>0</v>
      </c>
      <c r="DF16" s="387">
        <v>26.94</v>
      </c>
      <c r="DG16" s="387">
        <v>241.01</v>
      </c>
      <c r="DH16" s="387">
        <v>8.803246</v>
      </c>
      <c r="DI16" s="387">
        <v>26.046146</v>
      </c>
      <c r="DJ16" s="387">
        <v>24.06451</v>
      </c>
      <c r="DK16" s="387">
        <v>51.605174</v>
      </c>
      <c r="DL16" s="388">
        <v>86</v>
      </c>
      <c r="DM16" s="387"/>
      <c r="DN16" s="387"/>
      <c r="DO16" s="387"/>
      <c r="DP16" s="387"/>
      <c r="DQ16" s="387">
        <f t="shared" si="12"/>
        <v>32.867756</v>
      </c>
      <c r="DR16" s="387">
        <f t="shared" si="13"/>
        <v>77.65132</v>
      </c>
      <c r="DS16" s="387"/>
      <c r="DT16" s="387"/>
      <c r="DU16" s="387"/>
      <c r="DV16" s="387"/>
      <c r="DW16" s="388"/>
      <c r="DX16" s="387"/>
      <c r="DY16" s="387"/>
      <c r="DZ16" s="387"/>
      <c r="EA16" s="387"/>
      <c r="EB16" s="387"/>
      <c r="EC16" s="387"/>
      <c r="ED16" s="387"/>
      <c r="EE16" s="387"/>
      <c r="EF16" s="387"/>
      <c r="EG16" s="387"/>
      <c r="EH16" s="388"/>
      <c r="EI16" s="387"/>
      <c r="EJ16" s="387"/>
      <c r="EK16" s="387"/>
      <c r="EL16" s="387"/>
      <c r="EM16" s="387"/>
      <c r="EN16" s="387"/>
      <c r="EO16" s="388"/>
      <c r="EP16" s="388"/>
      <c r="EQ16" s="388"/>
      <c r="ER16" s="388"/>
      <c r="ES16" s="388"/>
      <c r="ET16" s="388"/>
      <c r="EU16" s="388"/>
      <c r="EV16" s="388"/>
      <c r="EW16" s="388"/>
      <c r="EX16" s="388"/>
      <c r="EY16" s="388"/>
      <c r="EZ16" s="387"/>
      <c r="FA16" s="387"/>
      <c r="FB16" s="387"/>
      <c r="FC16" s="387"/>
      <c r="FD16" s="388"/>
      <c r="FE16" s="387"/>
      <c r="FF16" s="387"/>
      <c r="FG16" s="387"/>
      <c r="FH16" s="387"/>
      <c r="FI16" s="387"/>
      <c r="FJ16" s="387"/>
      <c r="FK16" s="387"/>
      <c r="FL16" s="387">
        <v>0</v>
      </c>
      <c r="FM16" s="387"/>
      <c r="FN16" s="387"/>
      <c r="FO16" s="388"/>
      <c r="FP16" s="387">
        <v>120.3</v>
      </c>
      <c r="FQ16" s="387">
        <v>434.2</v>
      </c>
      <c r="FR16" s="387"/>
      <c r="FS16" s="387"/>
      <c r="FT16" s="387">
        <v>120.3</v>
      </c>
      <c r="FU16" s="387">
        <v>434.2</v>
      </c>
      <c r="FV16" s="387"/>
      <c r="FW16" s="387"/>
      <c r="FX16" s="387"/>
      <c r="FY16" s="387"/>
      <c r="FZ16" s="388"/>
      <c r="GA16" s="387"/>
      <c r="GB16" s="387"/>
      <c r="GC16" s="387"/>
      <c r="GD16" s="387"/>
      <c r="GE16" s="387"/>
      <c r="GF16" s="387"/>
      <c r="GG16" s="387"/>
      <c r="GH16" s="387"/>
      <c r="GI16" s="387"/>
      <c r="GJ16" s="387"/>
      <c r="GK16" s="388"/>
      <c r="GL16" s="387"/>
      <c r="GM16" s="387"/>
      <c r="GN16" s="387"/>
      <c r="GO16" s="387"/>
      <c r="GP16" s="387"/>
      <c r="GQ16" s="387"/>
      <c r="GR16" s="387"/>
      <c r="GS16" s="387"/>
      <c r="GT16" s="387"/>
      <c r="GU16" s="387"/>
      <c r="GV16" s="388"/>
      <c r="GW16" s="387"/>
      <c r="GX16" s="387"/>
      <c r="GY16" s="387"/>
      <c r="GZ16" s="387"/>
      <c r="HA16" s="387"/>
      <c r="HB16" s="387"/>
    </row>
    <row r="17" ht="31.5" customHeight="1" spans="1:210">
      <c r="A17" s="389" t="s">
        <v>43</v>
      </c>
      <c r="B17" s="387">
        <f t="shared" si="1"/>
        <v>266.474957</v>
      </c>
      <c r="C17" s="387">
        <f t="shared" si="2"/>
        <v>1730.538362</v>
      </c>
      <c r="D17" s="387">
        <f t="shared" si="3"/>
        <v>1068.238303</v>
      </c>
      <c r="E17" s="387">
        <f t="shared" si="4"/>
        <v>4342.988085</v>
      </c>
      <c r="F17" s="388">
        <f t="shared" si="5"/>
        <v>516</v>
      </c>
      <c r="G17" s="387">
        <f t="shared" si="6"/>
        <v>304.2694</v>
      </c>
      <c r="H17" s="387">
        <f t="shared" si="7"/>
        <v>1506.6182</v>
      </c>
      <c r="I17" s="387">
        <f t="shared" si="8"/>
        <v>15.256201</v>
      </c>
      <c r="J17" s="387">
        <f t="shared" si="9"/>
        <v>65.05107</v>
      </c>
      <c r="K17" s="387">
        <f t="shared" si="10"/>
        <v>1654.238861</v>
      </c>
      <c r="L17" s="387">
        <f t="shared" si="11"/>
        <v>7645.195717</v>
      </c>
      <c r="M17" s="387">
        <v>103.195995</v>
      </c>
      <c r="N17" s="387">
        <v>863.295995</v>
      </c>
      <c r="O17" s="387">
        <v>608.057131</v>
      </c>
      <c r="P17" s="387">
        <v>2149.472453</v>
      </c>
      <c r="Q17" s="388">
        <v>320</v>
      </c>
      <c r="R17" s="387">
        <v>14.0994</v>
      </c>
      <c r="S17" s="387">
        <v>80.7982</v>
      </c>
      <c r="T17" s="387">
        <v>9.598947</v>
      </c>
      <c r="U17" s="387">
        <v>12.27955</v>
      </c>
      <c r="V17" s="387">
        <v>734.951473</v>
      </c>
      <c r="W17" s="387">
        <v>3105.846198</v>
      </c>
      <c r="X17" s="387">
        <v>21.038962</v>
      </c>
      <c r="Y17" s="387">
        <v>79.622367</v>
      </c>
      <c r="Z17" s="387">
        <v>388.281172</v>
      </c>
      <c r="AA17" s="387">
        <v>1759.475632</v>
      </c>
      <c r="AB17" s="388">
        <v>58</v>
      </c>
      <c r="AC17" s="387">
        <v>0</v>
      </c>
      <c r="AD17" s="387">
        <v>0</v>
      </c>
      <c r="AE17" s="387">
        <v>3.407254</v>
      </c>
      <c r="AF17" s="387">
        <v>39.78152</v>
      </c>
      <c r="AG17" s="387">
        <v>412.727388</v>
      </c>
      <c r="AH17" s="387">
        <v>1878.879519</v>
      </c>
      <c r="AI17" s="387"/>
      <c r="AJ17" s="387"/>
      <c r="AK17" s="387"/>
      <c r="AL17" s="387"/>
      <c r="AM17" s="388"/>
      <c r="AN17" s="387"/>
      <c r="AO17" s="387"/>
      <c r="AP17" s="387"/>
      <c r="AQ17" s="387"/>
      <c r="AR17" s="387"/>
      <c r="AS17" s="387"/>
      <c r="AT17" s="408"/>
      <c r="AU17" s="409">
        <v>0</v>
      </c>
      <c r="AV17" s="409"/>
      <c r="AW17" s="409"/>
      <c r="AX17" s="411"/>
      <c r="AY17" s="409"/>
      <c r="AZ17" s="409"/>
      <c r="BA17" s="409"/>
      <c r="BB17" s="409"/>
      <c r="BC17" s="409"/>
      <c r="BD17" s="409"/>
      <c r="BE17" s="387">
        <v>0</v>
      </c>
      <c r="BF17" s="387">
        <v>0</v>
      </c>
      <c r="BG17" s="387">
        <v>0</v>
      </c>
      <c r="BH17" s="387">
        <v>0</v>
      </c>
      <c r="BI17" s="388">
        <v>0</v>
      </c>
      <c r="BJ17" s="387">
        <v>0</v>
      </c>
      <c r="BK17" s="387">
        <v>0</v>
      </c>
      <c r="BL17" s="387"/>
      <c r="BM17" s="387">
        <v>0</v>
      </c>
      <c r="BN17" s="387">
        <v>0</v>
      </c>
      <c r="BO17" s="387">
        <v>0</v>
      </c>
      <c r="BP17" s="387"/>
      <c r="BQ17" s="387"/>
      <c r="BR17" s="387"/>
      <c r="BS17" s="387"/>
      <c r="BT17" s="388"/>
      <c r="BU17" s="387"/>
      <c r="BV17" s="387"/>
      <c r="BW17" s="387"/>
      <c r="BX17" s="387"/>
      <c r="BY17" s="387"/>
      <c r="BZ17" s="387"/>
      <c r="CA17" s="387"/>
      <c r="CB17" s="387"/>
      <c r="CC17" s="387"/>
      <c r="CD17" s="387"/>
      <c r="CE17" s="388"/>
      <c r="CF17" s="387"/>
      <c r="CG17" s="387"/>
      <c r="CH17" s="387"/>
      <c r="CI17" s="387"/>
      <c r="CJ17" s="387">
        <v>0</v>
      </c>
      <c r="CK17" s="387">
        <v>0</v>
      </c>
      <c r="CL17" s="387"/>
      <c r="CM17" s="387"/>
      <c r="CN17" s="387"/>
      <c r="CO17" s="387"/>
      <c r="CP17" s="388"/>
      <c r="CQ17" s="387"/>
      <c r="CR17" s="387"/>
      <c r="CS17" s="387"/>
      <c r="CT17" s="387"/>
      <c r="CU17" s="387"/>
      <c r="CV17" s="387"/>
      <c r="CW17" s="387">
        <v>142.24</v>
      </c>
      <c r="CX17" s="387">
        <v>787.62</v>
      </c>
      <c r="CY17" s="387">
        <v>71.9</v>
      </c>
      <c r="CZ17" s="387">
        <v>434.04</v>
      </c>
      <c r="DA17" s="388">
        <v>138</v>
      </c>
      <c r="DB17" s="387">
        <v>69.27</v>
      </c>
      <c r="DC17" s="387">
        <v>1021.92</v>
      </c>
      <c r="DD17" s="387">
        <v>2.25</v>
      </c>
      <c r="DE17" s="387">
        <v>12.99</v>
      </c>
      <c r="DF17" s="387">
        <v>285.66</v>
      </c>
      <c r="DG17" s="387">
        <v>2256.57</v>
      </c>
      <c r="DH17" s="387"/>
      <c r="DI17" s="387"/>
      <c r="DJ17" s="387"/>
      <c r="DK17" s="387"/>
      <c r="DL17" s="388"/>
      <c r="DM17" s="387"/>
      <c r="DN17" s="387"/>
      <c r="DO17" s="387"/>
      <c r="DP17" s="387"/>
      <c r="DQ17" s="387">
        <f t="shared" si="12"/>
        <v>0</v>
      </c>
      <c r="DR17" s="387">
        <f t="shared" si="13"/>
        <v>0</v>
      </c>
      <c r="DS17" s="387"/>
      <c r="DT17" s="387"/>
      <c r="DU17" s="387"/>
      <c r="DV17" s="387"/>
      <c r="DW17" s="388"/>
      <c r="DX17" s="387"/>
      <c r="DY17" s="387"/>
      <c r="DZ17" s="387"/>
      <c r="EA17" s="387"/>
      <c r="EB17" s="387"/>
      <c r="EC17" s="387"/>
      <c r="ED17" s="387"/>
      <c r="EE17" s="387"/>
      <c r="EF17" s="387"/>
      <c r="EG17" s="387"/>
      <c r="EH17" s="388"/>
      <c r="EI17" s="387"/>
      <c r="EJ17" s="387"/>
      <c r="EK17" s="387"/>
      <c r="EL17" s="387"/>
      <c r="EM17" s="387"/>
      <c r="EN17" s="387"/>
      <c r="EO17" s="388"/>
      <c r="EP17" s="388"/>
      <c r="EQ17" s="388"/>
      <c r="ER17" s="388"/>
      <c r="ES17" s="388"/>
      <c r="ET17" s="388"/>
      <c r="EU17" s="388"/>
      <c r="EV17" s="388"/>
      <c r="EW17" s="388"/>
      <c r="EX17" s="388"/>
      <c r="EY17" s="388"/>
      <c r="EZ17" s="387"/>
      <c r="FA17" s="387"/>
      <c r="FB17" s="387"/>
      <c r="FC17" s="387"/>
      <c r="FD17" s="388"/>
      <c r="FE17" s="387"/>
      <c r="FF17" s="387"/>
      <c r="FG17" s="387"/>
      <c r="FH17" s="387"/>
      <c r="FI17" s="387"/>
      <c r="FJ17" s="387"/>
      <c r="FK17" s="387"/>
      <c r="FL17" s="387">
        <v>0</v>
      </c>
      <c r="FM17" s="387"/>
      <c r="FN17" s="387"/>
      <c r="FO17" s="388"/>
      <c r="FP17" s="387">
        <v>220.9</v>
      </c>
      <c r="FQ17" s="387">
        <v>403.9</v>
      </c>
      <c r="FR17" s="387"/>
      <c r="FS17" s="387"/>
      <c r="FT17" s="387">
        <v>220.9</v>
      </c>
      <c r="FU17" s="387">
        <v>403.9</v>
      </c>
      <c r="FV17" s="387"/>
      <c r="FW17" s="387"/>
      <c r="FX17" s="387"/>
      <c r="FY17" s="387"/>
      <c r="FZ17" s="388"/>
      <c r="GA17" s="387"/>
      <c r="GB17" s="387"/>
      <c r="GC17" s="387"/>
      <c r="GD17" s="387"/>
      <c r="GE17" s="387"/>
      <c r="GF17" s="387"/>
      <c r="GG17" s="387"/>
      <c r="GH17" s="387"/>
      <c r="GI17" s="387"/>
      <c r="GJ17" s="387"/>
      <c r="GK17" s="388"/>
      <c r="GL17" s="387"/>
      <c r="GM17" s="387"/>
      <c r="GN17" s="387"/>
      <c r="GO17" s="387"/>
      <c r="GP17" s="387"/>
      <c r="GQ17" s="387"/>
      <c r="GR17" s="387"/>
      <c r="GS17" s="387"/>
      <c r="GT17" s="387"/>
      <c r="GU17" s="387"/>
      <c r="GV17" s="388"/>
      <c r="GW17" s="387"/>
      <c r="GX17" s="387"/>
      <c r="GY17" s="387"/>
      <c r="GZ17" s="387"/>
      <c r="HA17" s="387"/>
      <c r="HB17" s="387"/>
    </row>
    <row r="18" ht="31.5" customHeight="1" spans="1:210">
      <c r="A18" s="389" t="s">
        <v>44</v>
      </c>
      <c r="B18" s="387">
        <f t="shared" si="1"/>
        <v>547.926643093831</v>
      </c>
      <c r="C18" s="387">
        <f t="shared" si="2"/>
        <v>3274.26704250079</v>
      </c>
      <c r="D18" s="387">
        <f t="shared" si="3"/>
        <v>4437.36679907687</v>
      </c>
      <c r="E18" s="387">
        <f t="shared" si="4"/>
        <v>17653.2476139617</v>
      </c>
      <c r="F18" s="388">
        <f t="shared" si="5"/>
        <v>2777</v>
      </c>
      <c r="G18" s="387">
        <f t="shared" si="6"/>
        <v>317.0198</v>
      </c>
      <c r="H18" s="387">
        <f t="shared" si="7"/>
        <v>2409.4466</v>
      </c>
      <c r="I18" s="387">
        <f t="shared" si="8"/>
        <v>407.427680249025</v>
      </c>
      <c r="J18" s="387">
        <f t="shared" si="9"/>
        <v>458.344129999524</v>
      </c>
      <c r="K18" s="387">
        <f t="shared" si="10"/>
        <v>5646.51092241972</v>
      </c>
      <c r="L18" s="387">
        <f t="shared" si="11"/>
        <v>23651.185386462</v>
      </c>
      <c r="M18" s="387">
        <v>191.607303</v>
      </c>
      <c r="N18" s="387">
        <v>1396.717303</v>
      </c>
      <c r="O18" s="387">
        <v>1991.86383</v>
      </c>
      <c r="P18" s="387">
        <v>5780.499376</v>
      </c>
      <c r="Q18" s="388">
        <v>558</v>
      </c>
      <c r="R18" s="387">
        <v>3.99979999999999</v>
      </c>
      <c r="S18" s="387">
        <v>142.9966</v>
      </c>
      <c r="T18" s="387">
        <v>333.456183</v>
      </c>
      <c r="U18" s="387">
        <v>339.740268</v>
      </c>
      <c r="V18" s="387">
        <v>2520.927116</v>
      </c>
      <c r="W18" s="387">
        <v>7659.953547</v>
      </c>
      <c r="X18" s="387">
        <v>193.073979</v>
      </c>
      <c r="Y18" s="387">
        <v>1056.27289</v>
      </c>
      <c r="Z18" s="387">
        <v>1796.244374</v>
      </c>
      <c r="AA18" s="387">
        <v>9541.557629</v>
      </c>
      <c r="AB18" s="388">
        <v>768</v>
      </c>
      <c r="AC18" s="387">
        <v>0</v>
      </c>
      <c r="AD18" s="387">
        <v>0</v>
      </c>
      <c r="AE18" s="387">
        <v>19.970696</v>
      </c>
      <c r="AF18" s="387">
        <v>37.451777</v>
      </c>
      <c r="AG18" s="387">
        <v>2009.289049</v>
      </c>
      <c r="AH18" s="387">
        <v>10635.282296</v>
      </c>
      <c r="AI18" s="387">
        <v>3.98286381672682</v>
      </c>
      <c r="AJ18" s="387">
        <v>51.2421350219298</v>
      </c>
      <c r="AK18" s="387">
        <v>15.2038889066326</v>
      </c>
      <c r="AL18" s="387">
        <v>102.051622592692</v>
      </c>
      <c r="AM18" s="388">
        <v>24</v>
      </c>
      <c r="AN18" s="387"/>
      <c r="AO18" s="387"/>
      <c r="AP18" s="387">
        <v>13.8208012490247</v>
      </c>
      <c r="AQ18" s="387">
        <v>40.8220849995241</v>
      </c>
      <c r="AR18" s="387">
        <v>33.0075539723841</v>
      </c>
      <c r="AS18" s="387">
        <v>194.115842614146</v>
      </c>
      <c r="AT18" s="408"/>
      <c r="AU18" s="409">
        <v>0</v>
      </c>
      <c r="AV18" s="409"/>
      <c r="AW18" s="409"/>
      <c r="AX18" s="411"/>
      <c r="AY18" s="409"/>
      <c r="AZ18" s="409"/>
      <c r="BA18" s="409"/>
      <c r="BB18" s="409"/>
      <c r="BC18" s="409"/>
      <c r="BD18" s="409"/>
      <c r="BE18" s="387">
        <v>10.5</v>
      </c>
      <c r="BF18" s="387">
        <v>46.1</v>
      </c>
      <c r="BG18" s="387">
        <v>240.66</v>
      </c>
      <c r="BH18" s="387">
        <v>762.934664</v>
      </c>
      <c r="BI18" s="388">
        <v>142</v>
      </c>
      <c r="BJ18" s="387">
        <v>0</v>
      </c>
      <c r="BK18" s="387">
        <v>0</v>
      </c>
      <c r="BL18" s="387"/>
      <c r="BM18" s="387">
        <v>0</v>
      </c>
      <c r="BN18" s="387">
        <v>251.16</v>
      </c>
      <c r="BO18" s="387">
        <v>809.034664</v>
      </c>
      <c r="BP18" s="387">
        <v>19.6189072771043</v>
      </c>
      <c r="BQ18" s="387">
        <v>169.584167478856</v>
      </c>
      <c r="BR18" s="387">
        <v>217.125606170233</v>
      </c>
      <c r="BS18" s="387">
        <v>925.232972369019</v>
      </c>
      <c r="BT18" s="388">
        <v>188</v>
      </c>
      <c r="BU18" s="387">
        <v>0</v>
      </c>
      <c r="BV18" s="387">
        <v>0</v>
      </c>
      <c r="BW18" s="387">
        <v>0</v>
      </c>
      <c r="BX18" s="387">
        <v>0</v>
      </c>
      <c r="BY18" s="387">
        <v>236.744513447337</v>
      </c>
      <c r="BZ18" s="387">
        <v>1094.81713984788</v>
      </c>
      <c r="CA18" s="387"/>
      <c r="CB18" s="387"/>
      <c r="CC18" s="387"/>
      <c r="CD18" s="387"/>
      <c r="CE18" s="388"/>
      <c r="CF18" s="387"/>
      <c r="CG18" s="387"/>
      <c r="CH18" s="387"/>
      <c r="CI18" s="387"/>
      <c r="CJ18" s="387">
        <v>0</v>
      </c>
      <c r="CK18" s="387">
        <v>0</v>
      </c>
      <c r="CL18" s="387"/>
      <c r="CM18" s="387"/>
      <c r="CN18" s="387"/>
      <c r="CO18" s="387"/>
      <c r="CP18" s="388"/>
      <c r="CQ18" s="387"/>
      <c r="CR18" s="387"/>
      <c r="CS18" s="387"/>
      <c r="CT18" s="387"/>
      <c r="CU18" s="387"/>
      <c r="CV18" s="387"/>
      <c r="CW18" s="387">
        <v>39.22</v>
      </c>
      <c r="CX18" s="387">
        <v>235.5</v>
      </c>
      <c r="CY18" s="387">
        <v>45.47</v>
      </c>
      <c r="CZ18" s="387">
        <v>186.63</v>
      </c>
      <c r="DA18" s="388">
        <v>440</v>
      </c>
      <c r="DB18" s="387">
        <v>107.12</v>
      </c>
      <c r="DC18" s="387">
        <v>1379.25</v>
      </c>
      <c r="DD18" s="387">
        <v>40.18</v>
      </c>
      <c r="DE18" s="387">
        <v>40.33</v>
      </c>
      <c r="DF18" s="387">
        <v>231.99</v>
      </c>
      <c r="DG18" s="387">
        <v>1841.71</v>
      </c>
      <c r="DH18" s="387">
        <v>13.86359</v>
      </c>
      <c r="DI18" s="387">
        <v>50.990547</v>
      </c>
      <c r="DJ18" s="387">
        <v>36.4691</v>
      </c>
      <c r="DK18" s="387">
        <v>133.44135</v>
      </c>
      <c r="DL18" s="388">
        <v>162</v>
      </c>
      <c r="DM18" s="387"/>
      <c r="DN18" s="387"/>
      <c r="DO18" s="387"/>
      <c r="DP18" s="387"/>
      <c r="DQ18" s="387">
        <f t="shared" si="12"/>
        <v>50.33269</v>
      </c>
      <c r="DR18" s="387">
        <f t="shared" si="13"/>
        <v>184.431897</v>
      </c>
      <c r="DS18" s="387">
        <v>1.87</v>
      </c>
      <c r="DT18" s="387">
        <v>7.7</v>
      </c>
      <c r="DU18" s="387">
        <v>33.4</v>
      </c>
      <c r="DV18" s="387">
        <v>88.25</v>
      </c>
      <c r="DW18" s="388">
        <v>40</v>
      </c>
      <c r="DX18" s="387"/>
      <c r="DY18" s="387"/>
      <c r="DZ18" s="387"/>
      <c r="EA18" s="387"/>
      <c r="EB18" s="387">
        <v>35.27</v>
      </c>
      <c r="EC18" s="387">
        <v>95.95</v>
      </c>
      <c r="ED18" s="387">
        <v>2.3</v>
      </c>
      <c r="EE18" s="387">
        <v>66.1</v>
      </c>
      <c r="EF18" s="387">
        <v>4.74</v>
      </c>
      <c r="EG18" s="387">
        <v>11.62</v>
      </c>
      <c r="EH18" s="388">
        <v>72</v>
      </c>
      <c r="EI18" s="387">
        <v>0</v>
      </c>
      <c r="EJ18" s="387">
        <v>0</v>
      </c>
      <c r="EK18" s="387">
        <v>0</v>
      </c>
      <c r="EL18" s="387">
        <v>0</v>
      </c>
      <c r="EM18" s="387"/>
      <c r="EN18" s="387"/>
      <c r="EO18" s="388">
        <v>3.43</v>
      </c>
      <c r="EP18" s="388">
        <v>18.7</v>
      </c>
      <c r="EQ18" s="388">
        <v>33.6</v>
      </c>
      <c r="ER18" s="388">
        <v>66.4</v>
      </c>
      <c r="ES18" s="415">
        <v>42</v>
      </c>
      <c r="ET18" s="388"/>
      <c r="EU18" s="388"/>
      <c r="EV18" s="388"/>
      <c r="EW18" s="388"/>
      <c r="EX18" s="388">
        <v>3.43</v>
      </c>
      <c r="EY18" s="388">
        <v>18.7</v>
      </c>
      <c r="EZ18" s="387"/>
      <c r="FA18" s="387"/>
      <c r="FB18" s="387"/>
      <c r="FC18" s="387"/>
      <c r="FD18" s="388"/>
      <c r="FE18" s="387"/>
      <c r="FF18" s="387"/>
      <c r="FG18" s="387"/>
      <c r="FH18" s="387"/>
      <c r="FI18" s="387"/>
      <c r="FJ18" s="387"/>
      <c r="FK18" s="387">
        <v>68.46</v>
      </c>
      <c r="FL18" s="387">
        <v>175.36</v>
      </c>
      <c r="FM18" s="387">
        <v>22.59</v>
      </c>
      <c r="FN18" s="387">
        <v>54.63</v>
      </c>
      <c r="FO18" s="388">
        <v>341</v>
      </c>
      <c r="FP18" s="387">
        <v>205.9</v>
      </c>
      <c r="FQ18" s="387">
        <v>887.2</v>
      </c>
      <c r="FR18" s="387"/>
      <c r="FS18" s="387"/>
      <c r="FT18" s="387">
        <v>274.36</v>
      </c>
      <c r="FU18" s="387">
        <v>1117.19</v>
      </c>
      <c r="FV18" s="387"/>
      <c r="FW18" s="387"/>
      <c r="FX18" s="387"/>
      <c r="FY18" s="387"/>
      <c r="FZ18" s="388"/>
      <c r="GA18" s="387"/>
      <c r="GB18" s="387"/>
      <c r="GC18" s="387"/>
      <c r="GD18" s="387"/>
      <c r="GE18" s="387"/>
      <c r="GF18" s="387"/>
      <c r="GG18" s="387"/>
      <c r="GH18" s="387"/>
      <c r="GI18" s="387"/>
      <c r="GJ18" s="387"/>
      <c r="GK18" s="388"/>
      <c r="GL18" s="387"/>
      <c r="GM18" s="387"/>
      <c r="GN18" s="387"/>
      <c r="GO18" s="387"/>
      <c r="GP18" s="387"/>
      <c r="GQ18" s="387"/>
      <c r="GR18" s="387"/>
      <c r="GS18" s="387"/>
      <c r="GT18" s="387"/>
      <c r="GU18" s="387"/>
      <c r="GV18" s="388"/>
      <c r="GW18" s="387"/>
      <c r="GX18" s="387"/>
      <c r="GY18" s="387"/>
      <c r="GZ18" s="387"/>
      <c r="HA18" s="387"/>
      <c r="HB18" s="387"/>
    </row>
    <row r="19" s="361" customFormat="1" ht="31.5" customHeight="1" spans="1:210">
      <c r="A19" s="390" t="s">
        <v>45</v>
      </c>
      <c r="B19" s="387">
        <f t="shared" si="1"/>
        <v>797.699254519167</v>
      </c>
      <c r="C19" s="387">
        <f t="shared" si="2"/>
        <v>4147.9264335554</v>
      </c>
      <c r="D19" s="387">
        <f t="shared" si="3"/>
        <v>3117.48592768391</v>
      </c>
      <c r="E19" s="387">
        <f t="shared" si="4"/>
        <v>9979.40925790549</v>
      </c>
      <c r="F19" s="388">
        <f t="shared" si="5"/>
        <v>2830</v>
      </c>
      <c r="G19" s="387">
        <f t="shared" si="6"/>
        <v>247.385109600609</v>
      </c>
      <c r="H19" s="387">
        <f t="shared" si="7"/>
        <v>1654.67876988262</v>
      </c>
      <c r="I19" s="387">
        <f t="shared" si="8"/>
        <v>705.140697169203</v>
      </c>
      <c r="J19" s="387">
        <f t="shared" si="9"/>
        <v>1020.57708994911</v>
      </c>
      <c r="K19" s="387">
        <f t="shared" si="10"/>
        <v>4436.67098897288</v>
      </c>
      <c r="L19" s="387">
        <f t="shared" si="11"/>
        <v>16765.0915512926</v>
      </c>
      <c r="M19" s="387">
        <v>302.946832</v>
      </c>
      <c r="N19" s="387">
        <v>2031.476832</v>
      </c>
      <c r="O19" s="387">
        <v>1557.328127</v>
      </c>
      <c r="P19" s="387">
        <v>4853.762197</v>
      </c>
      <c r="Q19" s="388">
        <v>663</v>
      </c>
      <c r="R19" s="387">
        <v>7.2002</v>
      </c>
      <c r="S19" s="387">
        <v>50.6952</v>
      </c>
      <c r="T19" s="387">
        <v>485.397473</v>
      </c>
      <c r="U19" s="387">
        <v>495.005265</v>
      </c>
      <c r="V19" s="387">
        <v>2352.872632</v>
      </c>
      <c r="W19" s="387">
        <v>7430.939494</v>
      </c>
      <c r="X19" s="387">
        <v>9.780155</v>
      </c>
      <c r="Y19" s="387">
        <v>58.299359</v>
      </c>
      <c r="Z19" s="387">
        <v>137.720632</v>
      </c>
      <c r="AA19" s="387">
        <v>563.170904</v>
      </c>
      <c r="AB19" s="388">
        <v>28</v>
      </c>
      <c r="AC19" s="387">
        <v>0</v>
      </c>
      <c r="AD19" s="387">
        <v>0</v>
      </c>
      <c r="AE19" s="387">
        <v>2.088777</v>
      </c>
      <c r="AF19" s="387">
        <v>3.737311</v>
      </c>
      <c r="AG19" s="387">
        <v>149.589564</v>
      </c>
      <c r="AH19" s="387">
        <v>625.207574</v>
      </c>
      <c r="AI19" s="387">
        <v>40.2406059889434</v>
      </c>
      <c r="AJ19" s="387">
        <v>316.760682689345</v>
      </c>
      <c r="AK19" s="387">
        <v>222.080540084912</v>
      </c>
      <c r="AL19" s="387">
        <v>1158.53312290984</v>
      </c>
      <c r="AM19" s="388">
        <v>235</v>
      </c>
      <c r="AN19" s="387"/>
      <c r="AO19" s="387"/>
      <c r="AP19" s="387">
        <v>124.054447169203</v>
      </c>
      <c r="AQ19" s="387">
        <v>424.554513949114</v>
      </c>
      <c r="AR19" s="387">
        <v>386.375593243059</v>
      </c>
      <c r="AS19" s="387">
        <v>1899.84831954829</v>
      </c>
      <c r="AT19" s="408">
        <v>106.82</v>
      </c>
      <c r="AU19" s="409">
        <v>414.57</v>
      </c>
      <c r="AV19" s="409"/>
      <c r="AW19" s="409"/>
      <c r="AX19" s="411">
        <v>436</v>
      </c>
      <c r="AY19" s="409"/>
      <c r="AZ19" s="409"/>
      <c r="BA19" s="409"/>
      <c r="BB19" s="409"/>
      <c r="BC19" s="409">
        <v>106.82</v>
      </c>
      <c r="BD19" s="409">
        <v>414.57</v>
      </c>
      <c r="BE19" s="387">
        <v>10.6</v>
      </c>
      <c r="BF19" s="387">
        <v>36.5</v>
      </c>
      <c r="BG19" s="387">
        <v>35.02</v>
      </c>
      <c r="BH19" s="387">
        <v>107.85568</v>
      </c>
      <c r="BI19" s="388">
        <v>127</v>
      </c>
      <c r="BJ19" s="387">
        <v>0</v>
      </c>
      <c r="BK19" s="387">
        <v>0</v>
      </c>
      <c r="BL19" s="387"/>
      <c r="BM19" s="387">
        <v>0</v>
      </c>
      <c r="BN19" s="387">
        <v>45.62</v>
      </c>
      <c r="BO19" s="387">
        <v>144.35568</v>
      </c>
      <c r="BP19" s="387">
        <v>19.8574115302231</v>
      </c>
      <c r="BQ19" s="387">
        <v>240.821309866058</v>
      </c>
      <c r="BR19" s="387">
        <v>462.949428598994</v>
      </c>
      <c r="BS19" s="387">
        <v>1278.09463399565</v>
      </c>
      <c r="BT19" s="388">
        <v>235</v>
      </c>
      <c r="BU19" s="387">
        <v>1.00490960060869</v>
      </c>
      <c r="BV19" s="387">
        <v>1.38356988261942</v>
      </c>
      <c r="BW19" s="387">
        <v>0</v>
      </c>
      <c r="BX19" s="387">
        <v>0</v>
      </c>
      <c r="BY19" s="387">
        <v>483.811749729826</v>
      </c>
      <c r="BZ19" s="387">
        <v>1520.29951374433</v>
      </c>
      <c r="CA19" s="387">
        <v>2.8</v>
      </c>
      <c r="CB19" s="387">
        <v>20.75</v>
      </c>
      <c r="CC19" s="387">
        <v>40.72</v>
      </c>
      <c r="CD19" s="387">
        <v>162.22</v>
      </c>
      <c r="CE19" s="388">
        <v>26</v>
      </c>
      <c r="CF19" s="387"/>
      <c r="CG19" s="387"/>
      <c r="CH19" s="387"/>
      <c r="CI19" s="387"/>
      <c r="CJ19" s="387">
        <v>43.52</v>
      </c>
      <c r="CK19" s="387">
        <v>182.97</v>
      </c>
      <c r="CL19" s="387"/>
      <c r="CM19" s="387"/>
      <c r="CN19" s="387"/>
      <c r="CO19" s="387"/>
      <c r="CP19" s="388"/>
      <c r="CQ19" s="387"/>
      <c r="CR19" s="387"/>
      <c r="CS19" s="387"/>
      <c r="CT19" s="387"/>
      <c r="CU19" s="387"/>
      <c r="CV19" s="387"/>
      <c r="CW19" s="387">
        <v>146.05</v>
      </c>
      <c r="CX19" s="387">
        <v>661.67</v>
      </c>
      <c r="CY19" s="387">
        <v>77.27</v>
      </c>
      <c r="CZ19" s="387">
        <v>415.22</v>
      </c>
      <c r="DA19" s="388">
        <v>471</v>
      </c>
      <c r="DB19" s="387">
        <v>134.98</v>
      </c>
      <c r="DC19" s="387">
        <v>710.5</v>
      </c>
      <c r="DD19" s="387">
        <v>93.6</v>
      </c>
      <c r="DE19" s="387">
        <v>97.28</v>
      </c>
      <c r="DF19" s="387">
        <v>451.9</v>
      </c>
      <c r="DG19" s="387">
        <v>1884.67</v>
      </c>
      <c r="DH19" s="387">
        <v>1.00425</v>
      </c>
      <c r="DI19" s="387">
        <v>4.83825</v>
      </c>
      <c r="DJ19" s="387">
        <v>7.4672</v>
      </c>
      <c r="DK19" s="387">
        <v>31.03272</v>
      </c>
      <c r="DL19" s="388">
        <v>30</v>
      </c>
      <c r="DM19" s="387"/>
      <c r="DN19" s="387"/>
      <c r="DO19" s="387"/>
      <c r="DP19" s="387"/>
      <c r="DQ19" s="387">
        <f t="shared" si="12"/>
        <v>8.47145</v>
      </c>
      <c r="DR19" s="387">
        <f t="shared" si="13"/>
        <v>35.87097</v>
      </c>
      <c r="DS19" s="387">
        <v>38.69</v>
      </c>
      <c r="DT19" s="387">
        <v>95.57</v>
      </c>
      <c r="DU19" s="387">
        <v>145.89</v>
      </c>
      <c r="DV19" s="387">
        <v>363.35</v>
      </c>
      <c r="DW19" s="388">
        <v>196</v>
      </c>
      <c r="DX19" s="387"/>
      <c r="DY19" s="387"/>
      <c r="DZ19" s="387"/>
      <c r="EA19" s="387"/>
      <c r="EB19" s="387">
        <v>184.58</v>
      </c>
      <c r="EC19" s="387">
        <v>458.92</v>
      </c>
      <c r="ED19" s="387"/>
      <c r="EE19" s="387"/>
      <c r="EF19" s="387"/>
      <c r="EG19" s="387"/>
      <c r="EH19" s="388"/>
      <c r="EI19" s="387"/>
      <c r="EJ19" s="387"/>
      <c r="EK19" s="387"/>
      <c r="EL19" s="387"/>
      <c r="EM19" s="387"/>
      <c r="EN19" s="387"/>
      <c r="EO19" s="388">
        <v>16.7</v>
      </c>
      <c r="EP19" s="388">
        <v>27.64</v>
      </c>
      <c r="EQ19" s="388">
        <v>24.3</v>
      </c>
      <c r="ER19" s="388">
        <v>37.5</v>
      </c>
      <c r="ES19" s="388">
        <v>99</v>
      </c>
      <c r="ET19" s="388"/>
      <c r="EU19" s="388"/>
      <c r="EV19" s="388"/>
      <c r="EW19" s="388"/>
      <c r="EX19" s="388">
        <v>16.7</v>
      </c>
      <c r="EY19" s="388">
        <v>27.64</v>
      </c>
      <c r="EZ19" s="387"/>
      <c r="FA19" s="387"/>
      <c r="FB19" s="387"/>
      <c r="FC19" s="387"/>
      <c r="FD19" s="388"/>
      <c r="FE19" s="387"/>
      <c r="FF19" s="387"/>
      <c r="FG19" s="387"/>
      <c r="FH19" s="387"/>
      <c r="FI19" s="387"/>
      <c r="FJ19" s="387"/>
      <c r="FK19" s="387">
        <v>102.21</v>
      </c>
      <c r="FL19" s="387">
        <v>239.03</v>
      </c>
      <c r="FM19" s="387">
        <v>406.74</v>
      </c>
      <c r="FN19" s="387">
        <v>1008.67</v>
      </c>
      <c r="FO19" s="388">
        <v>284</v>
      </c>
      <c r="FP19" s="387">
        <v>104.2</v>
      </c>
      <c r="FQ19" s="387">
        <v>892.1</v>
      </c>
      <c r="FR19" s="387"/>
      <c r="FS19" s="387"/>
      <c r="FT19" s="387">
        <v>206.41</v>
      </c>
      <c r="FU19" s="387">
        <v>2139.8</v>
      </c>
      <c r="FV19" s="387"/>
      <c r="FW19" s="387"/>
      <c r="FX19" s="387"/>
      <c r="FY19" s="387"/>
      <c r="FZ19" s="388"/>
      <c r="GA19" s="387"/>
      <c r="GB19" s="387"/>
      <c r="GC19" s="387"/>
      <c r="GD19" s="387"/>
      <c r="GE19" s="387"/>
      <c r="GF19" s="387"/>
      <c r="GG19" s="387"/>
      <c r="GH19" s="387"/>
      <c r="GI19" s="387"/>
      <c r="GJ19" s="387"/>
      <c r="GK19" s="388"/>
      <c r="GL19" s="387"/>
      <c r="GM19" s="387"/>
      <c r="GN19" s="387"/>
      <c r="GO19" s="387"/>
      <c r="GP19" s="387"/>
      <c r="GQ19" s="387"/>
      <c r="GR19" s="387"/>
      <c r="GS19" s="387"/>
      <c r="GT19" s="387"/>
      <c r="GU19" s="387"/>
      <c r="GV19" s="388"/>
      <c r="GW19" s="387"/>
      <c r="GX19" s="387"/>
      <c r="GY19" s="387"/>
      <c r="GZ19" s="387"/>
      <c r="HA19" s="387"/>
      <c r="HB19" s="387"/>
    </row>
    <row r="20" ht="31.5" customHeight="1" spans="1:210">
      <c r="A20" s="389" t="s">
        <v>46</v>
      </c>
      <c r="B20" s="387">
        <f t="shared" si="1"/>
        <v>379.673748871765</v>
      </c>
      <c r="C20" s="387">
        <f t="shared" si="2"/>
        <v>2204.11530728113</v>
      </c>
      <c r="D20" s="387">
        <f t="shared" si="3"/>
        <v>1380.61006190087</v>
      </c>
      <c r="E20" s="387">
        <f t="shared" si="4"/>
        <v>4695.10545929837</v>
      </c>
      <c r="F20" s="388">
        <f t="shared" si="5"/>
        <v>1493</v>
      </c>
      <c r="G20" s="387">
        <f t="shared" si="6"/>
        <v>166.117998</v>
      </c>
      <c r="H20" s="387">
        <f t="shared" si="7"/>
        <v>1021.8867</v>
      </c>
      <c r="I20" s="387">
        <f t="shared" si="8"/>
        <v>195.640331712047</v>
      </c>
      <c r="J20" s="387">
        <f t="shared" si="9"/>
        <v>298.973941933114</v>
      </c>
      <c r="K20" s="387">
        <f t="shared" si="10"/>
        <v>2122.04214048468</v>
      </c>
      <c r="L20" s="387">
        <f t="shared" si="11"/>
        <v>8220.08140851261</v>
      </c>
      <c r="M20" s="387">
        <v>189.141655</v>
      </c>
      <c r="N20" s="387">
        <v>1076.051655</v>
      </c>
      <c r="O20" s="387">
        <v>993.348847000002</v>
      </c>
      <c r="P20" s="387">
        <v>3078.60075</v>
      </c>
      <c r="Q20" s="388">
        <v>572</v>
      </c>
      <c r="R20" s="387">
        <v>11.497998</v>
      </c>
      <c r="S20" s="387">
        <v>43.4967</v>
      </c>
      <c r="T20" s="387">
        <v>147.02441</v>
      </c>
      <c r="U20" s="387">
        <v>148.376775</v>
      </c>
      <c r="V20" s="387">
        <v>1341.01291</v>
      </c>
      <c r="W20" s="387">
        <v>4346.52588</v>
      </c>
      <c r="X20" s="387">
        <v>9.784861</v>
      </c>
      <c r="Y20" s="387">
        <v>51.098445</v>
      </c>
      <c r="Z20" s="387">
        <v>206.001661</v>
      </c>
      <c r="AA20" s="387">
        <v>884.365042</v>
      </c>
      <c r="AB20" s="388">
        <v>58</v>
      </c>
      <c r="AC20" s="387">
        <v>0</v>
      </c>
      <c r="AD20" s="387">
        <v>0</v>
      </c>
      <c r="AE20" s="387">
        <v>0.054</v>
      </c>
      <c r="AF20" s="387">
        <v>0.054</v>
      </c>
      <c r="AG20" s="387">
        <v>215.840522</v>
      </c>
      <c r="AH20" s="387">
        <v>935.517487</v>
      </c>
      <c r="AI20" s="387">
        <v>20.3975481795237</v>
      </c>
      <c r="AJ20" s="387">
        <v>142.211570769534</v>
      </c>
      <c r="AK20" s="387">
        <v>36.7625002448844</v>
      </c>
      <c r="AL20" s="387">
        <v>195.101230397188</v>
      </c>
      <c r="AM20" s="388">
        <v>96</v>
      </c>
      <c r="AN20" s="387"/>
      <c r="AO20" s="387"/>
      <c r="AP20" s="387">
        <v>47.5119217120473</v>
      </c>
      <c r="AQ20" s="387">
        <v>146.793166933114</v>
      </c>
      <c r="AR20" s="387">
        <v>104.671970136455</v>
      </c>
      <c r="AS20" s="387">
        <v>484.105968099837</v>
      </c>
      <c r="AT20" s="408">
        <v>73.37</v>
      </c>
      <c r="AU20" s="409">
        <v>437.2</v>
      </c>
      <c r="AV20" s="409"/>
      <c r="AW20" s="409"/>
      <c r="AX20" s="411">
        <v>379</v>
      </c>
      <c r="AY20" s="409"/>
      <c r="AZ20" s="409"/>
      <c r="BA20" s="409"/>
      <c r="BB20" s="409"/>
      <c r="BC20" s="409">
        <v>73.37</v>
      </c>
      <c r="BD20" s="409">
        <v>437.2</v>
      </c>
      <c r="BE20" s="387">
        <v>2.7</v>
      </c>
      <c r="BF20" s="387">
        <v>16.7</v>
      </c>
      <c r="BG20" s="387">
        <v>32.3</v>
      </c>
      <c r="BH20" s="387">
        <v>93.140937</v>
      </c>
      <c r="BI20" s="388">
        <v>76</v>
      </c>
      <c r="BJ20" s="387">
        <v>0</v>
      </c>
      <c r="BK20" s="387">
        <v>0</v>
      </c>
      <c r="BL20" s="387"/>
      <c r="BM20" s="387">
        <v>0</v>
      </c>
      <c r="BN20" s="387">
        <v>35</v>
      </c>
      <c r="BO20" s="387">
        <v>109.840937</v>
      </c>
      <c r="BP20" s="387">
        <v>13.779684692241</v>
      </c>
      <c r="BQ20" s="387">
        <v>137.683636511599</v>
      </c>
      <c r="BR20" s="387">
        <v>94.377053655986</v>
      </c>
      <c r="BS20" s="387">
        <v>411.80749990118</v>
      </c>
      <c r="BT20" s="388">
        <v>171</v>
      </c>
      <c r="BU20" s="387">
        <v>0</v>
      </c>
      <c r="BV20" s="387">
        <v>0</v>
      </c>
      <c r="BW20" s="387">
        <v>0</v>
      </c>
      <c r="BX20" s="387">
        <v>0</v>
      </c>
      <c r="BY20" s="387">
        <v>108.156738348227</v>
      </c>
      <c r="BZ20" s="387">
        <v>549.491136412778</v>
      </c>
      <c r="CA20" s="387"/>
      <c r="CB20" s="387"/>
      <c r="CC20" s="387"/>
      <c r="CD20" s="387"/>
      <c r="CE20" s="388"/>
      <c r="CF20" s="387"/>
      <c r="CG20" s="387"/>
      <c r="CH20" s="387"/>
      <c r="CI20" s="387"/>
      <c r="CJ20" s="387">
        <v>0</v>
      </c>
      <c r="CK20" s="387">
        <v>0</v>
      </c>
      <c r="CL20" s="387"/>
      <c r="CM20" s="387"/>
      <c r="CN20" s="387"/>
      <c r="CO20" s="387"/>
      <c r="CP20" s="388"/>
      <c r="CQ20" s="387"/>
      <c r="CR20" s="387"/>
      <c r="CS20" s="387"/>
      <c r="CT20" s="387"/>
      <c r="CU20" s="387"/>
      <c r="CV20" s="387"/>
      <c r="CW20" s="387">
        <v>70.5</v>
      </c>
      <c r="CX20" s="387">
        <v>343.17</v>
      </c>
      <c r="CY20" s="387">
        <v>17.82</v>
      </c>
      <c r="CZ20" s="387">
        <v>32.09</v>
      </c>
      <c r="DA20" s="388">
        <v>141</v>
      </c>
      <c r="DB20" s="387">
        <v>30.02</v>
      </c>
      <c r="DC20" s="387">
        <v>253.59</v>
      </c>
      <c r="DD20" s="387">
        <v>1.05</v>
      </c>
      <c r="DE20" s="387">
        <v>3.75</v>
      </c>
      <c r="DF20" s="387">
        <v>119.39</v>
      </c>
      <c r="DG20" s="387">
        <v>632.6</v>
      </c>
      <c r="DH20" s="387"/>
      <c r="DI20" s="387"/>
      <c r="DJ20" s="387"/>
      <c r="DK20" s="387"/>
      <c r="DL20" s="388"/>
      <c r="DM20" s="387"/>
      <c r="DN20" s="387"/>
      <c r="DO20" s="387"/>
      <c r="DP20" s="387"/>
      <c r="DQ20" s="387">
        <f t="shared" si="12"/>
        <v>0</v>
      </c>
      <c r="DR20" s="387">
        <f t="shared" si="13"/>
        <v>0</v>
      </c>
      <c r="DS20" s="387"/>
      <c r="DT20" s="387"/>
      <c r="DU20" s="387"/>
      <c r="DV20" s="387"/>
      <c r="DW20" s="388"/>
      <c r="DX20" s="387"/>
      <c r="DY20" s="387"/>
      <c r="DZ20" s="387"/>
      <c r="EA20" s="387"/>
      <c r="EB20" s="387"/>
      <c r="EC20" s="387"/>
      <c r="ED20" s="387"/>
      <c r="EE20" s="387"/>
      <c r="EF20" s="387"/>
      <c r="EG20" s="387"/>
      <c r="EH20" s="388"/>
      <c r="EI20" s="387"/>
      <c r="EJ20" s="387"/>
      <c r="EK20" s="387"/>
      <c r="EL20" s="387"/>
      <c r="EM20" s="387"/>
      <c r="EN20" s="387"/>
      <c r="EO20" s="388"/>
      <c r="EP20" s="388"/>
      <c r="EQ20" s="388"/>
      <c r="ER20" s="388"/>
      <c r="ES20" s="388"/>
      <c r="ET20" s="388"/>
      <c r="EU20" s="388"/>
      <c r="EV20" s="388"/>
      <c r="EW20" s="388"/>
      <c r="EX20" s="388"/>
      <c r="EY20" s="388"/>
      <c r="EZ20" s="387"/>
      <c r="FA20" s="387"/>
      <c r="FB20" s="387"/>
      <c r="FC20" s="387"/>
      <c r="FD20" s="388"/>
      <c r="FE20" s="387"/>
      <c r="FF20" s="387"/>
      <c r="FG20" s="387"/>
      <c r="FH20" s="387"/>
      <c r="FI20" s="387"/>
      <c r="FJ20" s="387"/>
      <c r="FK20" s="387"/>
      <c r="FL20" s="387">
        <v>0</v>
      </c>
      <c r="FM20" s="387"/>
      <c r="FN20" s="387"/>
      <c r="FO20" s="388"/>
      <c r="FP20" s="387">
        <v>124.6</v>
      </c>
      <c r="FQ20" s="387">
        <v>724.8</v>
      </c>
      <c r="FR20" s="387"/>
      <c r="FS20" s="387"/>
      <c r="FT20" s="387">
        <v>124.6</v>
      </c>
      <c r="FU20" s="387">
        <v>724.8</v>
      </c>
      <c r="FV20" s="387"/>
      <c r="FW20" s="387"/>
      <c r="FX20" s="387"/>
      <c r="FY20" s="387"/>
      <c r="FZ20" s="388"/>
      <c r="GA20" s="387"/>
      <c r="GB20" s="387"/>
      <c r="GC20" s="387"/>
      <c r="GD20" s="387"/>
      <c r="GE20" s="387"/>
      <c r="GF20" s="387"/>
      <c r="GG20" s="387"/>
      <c r="GH20" s="387"/>
      <c r="GI20" s="387"/>
      <c r="GJ20" s="387"/>
      <c r="GK20" s="388"/>
      <c r="GL20" s="387"/>
      <c r="GM20" s="387"/>
      <c r="GN20" s="387"/>
      <c r="GO20" s="387"/>
      <c r="GP20" s="387"/>
      <c r="GQ20" s="387"/>
      <c r="GR20" s="387"/>
      <c r="GS20" s="387"/>
      <c r="GT20" s="387"/>
      <c r="GU20" s="387"/>
      <c r="GV20" s="388"/>
      <c r="GW20" s="387"/>
      <c r="GX20" s="387"/>
      <c r="GY20" s="387"/>
      <c r="GZ20" s="387"/>
      <c r="HA20" s="387"/>
      <c r="HB20" s="387"/>
    </row>
    <row r="21" ht="31.5" customHeight="1" spans="1:210">
      <c r="A21" s="389" t="s">
        <v>47</v>
      </c>
      <c r="B21" s="387">
        <f t="shared" si="1"/>
        <v>347.25178</v>
      </c>
      <c r="C21" s="387">
        <f t="shared" si="2"/>
        <v>1579.724369</v>
      </c>
      <c r="D21" s="387">
        <f t="shared" si="3"/>
        <v>1119.861088</v>
      </c>
      <c r="E21" s="387">
        <f t="shared" si="4"/>
        <v>3679.230007</v>
      </c>
      <c r="F21" s="388">
        <f t="shared" si="5"/>
        <v>1263</v>
      </c>
      <c r="G21" s="387">
        <f t="shared" si="6"/>
        <v>313.6684</v>
      </c>
      <c r="H21" s="387">
        <f t="shared" si="7"/>
        <v>1558.7365</v>
      </c>
      <c r="I21" s="387">
        <f t="shared" si="8"/>
        <v>15.617128</v>
      </c>
      <c r="J21" s="387">
        <f t="shared" si="9"/>
        <v>25.310273</v>
      </c>
      <c r="K21" s="387">
        <f t="shared" si="10"/>
        <v>1796.398396</v>
      </c>
      <c r="L21" s="387">
        <f t="shared" si="11"/>
        <v>6843.001149</v>
      </c>
      <c r="M21" s="387">
        <v>127.40716</v>
      </c>
      <c r="N21" s="387">
        <v>771.36716</v>
      </c>
      <c r="O21" s="387">
        <v>760.19932</v>
      </c>
      <c r="P21" s="387">
        <v>2141.104983</v>
      </c>
      <c r="Q21" s="388">
        <v>173</v>
      </c>
      <c r="R21" s="387">
        <v>39.7984</v>
      </c>
      <c r="S21" s="387">
        <v>77.0965</v>
      </c>
      <c r="T21" s="387">
        <v>0.699509999999999</v>
      </c>
      <c r="U21" s="387">
        <v>5.751511</v>
      </c>
      <c r="V21" s="387">
        <v>928.10439</v>
      </c>
      <c r="W21" s="387">
        <v>2995.320154</v>
      </c>
      <c r="X21" s="387">
        <v>12.70462</v>
      </c>
      <c r="Y21" s="387">
        <v>67.347209</v>
      </c>
      <c r="Z21" s="387">
        <v>349.881768</v>
      </c>
      <c r="AA21" s="387">
        <v>1420.615024</v>
      </c>
      <c r="AB21" s="388">
        <v>62</v>
      </c>
      <c r="AC21" s="387">
        <v>0</v>
      </c>
      <c r="AD21" s="387">
        <v>0</v>
      </c>
      <c r="AE21" s="387">
        <v>9.677618</v>
      </c>
      <c r="AF21" s="387">
        <v>13.278762</v>
      </c>
      <c r="AG21" s="387">
        <v>372.264006</v>
      </c>
      <c r="AH21" s="387">
        <v>1501.240995</v>
      </c>
      <c r="AI21" s="387"/>
      <c r="AJ21" s="387"/>
      <c r="AK21" s="387"/>
      <c r="AL21" s="387"/>
      <c r="AM21" s="388"/>
      <c r="AN21" s="387"/>
      <c r="AO21" s="387"/>
      <c r="AP21" s="387"/>
      <c r="AQ21" s="387"/>
      <c r="AR21" s="387"/>
      <c r="AS21" s="387"/>
      <c r="AT21" s="408"/>
      <c r="AU21" s="409">
        <v>0</v>
      </c>
      <c r="AV21" s="409"/>
      <c r="AW21" s="409"/>
      <c r="AX21" s="411"/>
      <c r="AY21" s="409"/>
      <c r="AZ21" s="409"/>
      <c r="BA21" s="409"/>
      <c r="BB21" s="409"/>
      <c r="BC21" s="409"/>
      <c r="BD21" s="409"/>
      <c r="BE21" s="387">
        <v>0</v>
      </c>
      <c r="BF21" s="387">
        <v>0</v>
      </c>
      <c r="BG21" s="387">
        <v>0</v>
      </c>
      <c r="BH21" s="387">
        <v>0</v>
      </c>
      <c r="BI21" s="388">
        <v>0</v>
      </c>
      <c r="BJ21" s="387">
        <v>0</v>
      </c>
      <c r="BK21" s="387">
        <v>0</v>
      </c>
      <c r="BL21" s="387"/>
      <c r="BM21" s="387">
        <v>0</v>
      </c>
      <c r="BN21" s="387">
        <v>0</v>
      </c>
      <c r="BO21" s="387">
        <v>0</v>
      </c>
      <c r="BP21" s="387"/>
      <c r="BQ21" s="387"/>
      <c r="BR21" s="387"/>
      <c r="BS21" s="387"/>
      <c r="BT21" s="388"/>
      <c r="BU21" s="387"/>
      <c r="BV21" s="387"/>
      <c r="BW21" s="387"/>
      <c r="BX21" s="387"/>
      <c r="BY21" s="387"/>
      <c r="BZ21" s="387"/>
      <c r="CA21" s="387"/>
      <c r="CB21" s="387"/>
      <c r="CC21" s="387"/>
      <c r="CD21" s="387"/>
      <c r="CE21" s="388"/>
      <c r="CF21" s="387"/>
      <c r="CG21" s="387"/>
      <c r="CH21" s="387"/>
      <c r="CI21" s="387"/>
      <c r="CJ21" s="387">
        <v>0</v>
      </c>
      <c r="CK21" s="387">
        <v>0</v>
      </c>
      <c r="CL21" s="387"/>
      <c r="CM21" s="387"/>
      <c r="CN21" s="387"/>
      <c r="CO21" s="387"/>
      <c r="CP21" s="388"/>
      <c r="CQ21" s="387"/>
      <c r="CR21" s="387"/>
      <c r="CS21" s="387"/>
      <c r="CT21" s="387"/>
      <c r="CU21" s="387"/>
      <c r="CV21" s="387"/>
      <c r="CW21" s="387">
        <v>207.14</v>
      </c>
      <c r="CX21" s="387">
        <v>741.01</v>
      </c>
      <c r="CY21" s="387">
        <v>9.78</v>
      </c>
      <c r="CZ21" s="387">
        <v>117.51</v>
      </c>
      <c r="DA21" s="388">
        <v>1028</v>
      </c>
      <c r="DB21" s="387">
        <v>163.47</v>
      </c>
      <c r="DC21" s="387">
        <v>1070.24</v>
      </c>
      <c r="DD21" s="387">
        <v>5.24</v>
      </c>
      <c r="DE21" s="387">
        <v>6.28</v>
      </c>
      <c r="DF21" s="387">
        <v>385.63</v>
      </c>
      <c r="DG21" s="387">
        <v>1935.04</v>
      </c>
      <c r="DH21" s="387"/>
      <c r="DI21" s="387"/>
      <c r="DJ21" s="387"/>
      <c r="DK21" s="387"/>
      <c r="DL21" s="388"/>
      <c r="DM21" s="387"/>
      <c r="DN21" s="387"/>
      <c r="DO21" s="387"/>
      <c r="DP21" s="387"/>
      <c r="DQ21" s="387">
        <f t="shared" si="12"/>
        <v>0</v>
      </c>
      <c r="DR21" s="387">
        <f t="shared" si="13"/>
        <v>0</v>
      </c>
      <c r="DS21" s="387"/>
      <c r="DT21" s="387"/>
      <c r="DU21" s="387"/>
      <c r="DV21" s="387"/>
      <c r="DW21" s="388"/>
      <c r="DX21" s="387"/>
      <c r="DY21" s="387"/>
      <c r="DZ21" s="387"/>
      <c r="EA21" s="387"/>
      <c r="EB21" s="387"/>
      <c r="EC21" s="387"/>
      <c r="ED21" s="387"/>
      <c r="EE21" s="387"/>
      <c r="EF21" s="387"/>
      <c r="EG21" s="387"/>
      <c r="EH21" s="388"/>
      <c r="EI21" s="387"/>
      <c r="EJ21" s="387"/>
      <c r="EK21" s="387"/>
      <c r="EL21" s="387"/>
      <c r="EM21" s="387"/>
      <c r="EN21" s="387"/>
      <c r="EO21" s="388"/>
      <c r="EP21" s="388"/>
      <c r="EQ21" s="388"/>
      <c r="ER21" s="388"/>
      <c r="ES21" s="388"/>
      <c r="ET21" s="388"/>
      <c r="EU21" s="388"/>
      <c r="EV21" s="388"/>
      <c r="EW21" s="388"/>
      <c r="EX21" s="388"/>
      <c r="EY21" s="388"/>
      <c r="EZ21" s="387"/>
      <c r="FA21" s="387"/>
      <c r="FB21" s="387"/>
      <c r="FC21" s="387"/>
      <c r="FD21" s="388"/>
      <c r="FE21" s="387"/>
      <c r="FF21" s="387"/>
      <c r="FG21" s="387"/>
      <c r="FH21" s="387"/>
      <c r="FI21" s="387"/>
      <c r="FJ21" s="387"/>
      <c r="FK21" s="387"/>
      <c r="FL21" s="387">
        <v>0</v>
      </c>
      <c r="FM21" s="387"/>
      <c r="FN21" s="387"/>
      <c r="FO21" s="388"/>
      <c r="FP21" s="387">
        <v>110.4</v>
      </c>
      <c r="FQ21" s="387">
        <v>411.4</v>
      </c>
      <c r="FR21" s="387"/>
      <c r="FS21" s="387"/>
      <c r="FT21" s="387">
        <v>110.4</v>
      </c>
      <c r="FU21" s="387">
        <v>411.4</v>
      </c>
      <c r="FV21" s="387"/>
      <c r="FW21" s="387"/>
      <c r="FX21" s="387"/>
      <c r="FY21" s="387"/>
      <c r="FZ21" s="388"/>
      <c r="GA21" s="387"/>
      <c r="GB21" s="387"/>
      <c r="GC21" s="387"/>
      <c r="GD21" s="387"/>
      <c r="GE21" s="387"/>
      <c r="GF21" s="387"/>
      <c r="GG21" s="387"/>
      <c r="GH21" s="387"/>
      <c r="GI21" s="387"/>
      <c r="GJ21" s="387"/>
      <c r="GK21" s="388"/>
      <c r="GL21" s="387"/>
      <c r="GM21" s="387"/>
      <c r="GN21" s="387"/>
      <c r="GO21" s="387"/>
      <c r="GP21" s="387"/>
      <c r="GQ21" s="387"/>
      <c r="GR21" s="387"/>
      <c r="GS21" s="387"/>
      <c r="GT21" s="387"/>
      <c r="GU21" s="387"/>
      <c r="GV21" s="388"/>
      <c r="GW21" s="387"/>
      <c r="GX21" s="387"/>
      <c r="GY21" s="387"/>
      <c r="GZ21" s="387"/>
      <c r="HA21" s="387"/>
      <c r="HB21" s="387"/>
    </row>
    <row r="22" ht="31.5" customHeight="1" spans="1:210">
      <c r="A22" s="389" t="s">
        <v>48</v>
      </c>
      <c r="B22" s="387">
        <f t="shared" si="1"/>
        <v>218.736735</v>
      </c>
      <c r="C22" s="387">
        <f t="shared" si="2"/>
        <v>1163.548694</v>
      </c>
      <c r="D22" s="387">
        <f t="shared" si="3"/>
        <v>928.65429</v>
      </c>
      <c r="E22" s="387">
        <f t="shared" si="4"/>
        <v>4001.270722</v>
      </c>
      <c r="F22" s="388">
        <f t="shared" si="5"/>
        <v>490</v>
      </c>
      <c r="G22" s="387">
        <f t="shared" si="6"/>
        <v>238.63</v>
      </c>
      <c r="H22" s="387">
        <f t="shared" si="7"/>
        <v>528.9891</v>
      </c>
      <c r="I22" s="387">
        <f t="shared" si="8"/>
        <v>19.461573</v>
      </c>
      <c r="J22" s="387">
        <f t="shared" si="9"/>
        <v>29.494895</v>
      </c>
      <c r="K22" s="387">
        <f t="shared" si="10"/>
        <v>1405.482598</v>
      </c>
      <c r="L22" s="387">
        <f t="shared" si="11"/>
        <v>5723.303411</v>
      </c>
      <c r="M22" s="387">
        <v>160.410162</v>
      </c>
      <c r="N22" s="387">
        <v>931.480162</v>
      </c>
      <c r="O22" s="387">
        <v>558.293766</v>
      </c>
      <c r="P22" s="387">
        <v>1886.837463</v>
      </c>
      <c r="Q22" s="388">
        <v>293</v>
      </c>
      <c r="R22" s="387">
        <v>4.6</v>
      </c>
      <c r="S22" s="387">
        <v>22.4991</v>
      </c>
      <c r="T22" s="387">
        <v>14.588787</v>
      </c>
      <c r="U22" s="387">
        <v>21.570434</v>
      </c>
      <c r="V22" s="387">
        <v>737.892715</v>
      </c>
      <c r="W22" s="387">
        <v>2862.387159</v>
      </c>
      <c r="X22" s="387">
        <v>30.936573</v>
      </c>
      <c r="Y22" s="387">
        <v>135.698532</v>
      </c>
      <c r="Z22" s="387">
        <v>366.760524</v>
      </c>
      <c r="AA22" s="387">
        <v>2107.503259</v>
      </c>
      <c r="AB22" s="388">
        <v>196</v>
      </c>
      <c r="AC22" s="387">
        <v>0</v>
      </c>
      <c r="AD22" s="387">
        <v>0</v>
      </c>
      <c r="AE22" s="387">
        <v>4.782786</v>
      </c>
      <c r="AF22" s="387">
        <v>7.674461</v>
      </c>
      <c r="AG22" s="387">
        <v>402.479883</v>
      </c>
      <c r="AH22" s="387">
        <v>2250.876252</v>
      </c>
      <c r="AI22" s="387"/>
      <c r="AJ22" s="387"/>
      <c r="AK22" s="387"/>
      <c r="AL22" s="387"/>
      <c r="AM22" s="388"/>
      <c r="AN22" s="387"/>
      <c r="AO22" s="387"/>
      <c r="AP22" s="387"/>
      <c r="AQ22" s="387"/>
      <c r="AR22" s="387"/>
      <c r="AS22" s="387"/>
      <c r="AT22" s="408"/>
      <c r="AU22" s="409">
        <v>0</v>
      </c>
      <c r="AV22" s="409"/>
      <c r="AW22" s="409"/>
      <c r="AX22" s="411"/>
      <c r="AY22" s="409"/>
      <c r="AZ22" s="409"/>
      <c r="BA22" s="409"/>
      <c r="BB22" s="409"/>
      <c r="BC22" s="409"/>
      <c r="BD22" s="409"/>
      <c r="BE22" s="387">
        <v>0</v>
      </c>
      <c r="BF22" s="387">
        <v>0</v>
      </c>
      <c r="BG22" s="387">
        <v>0</v>
      </c>
      <c r="BH22" s="387">
        <v>0</v>
      </c>
      <c r="BI22" s="388">
        <v>0</v>
      </c>
      <c r="BJ22" s="387">
        <v>0</v>
      </c>
      <c r="BK22" s="387">
        <v>0</v>
      </c>
      <c r="BL22" s="387"/>
      <c r="BM22" s="387">
        <v>0</v>
      </c>
      <c r="BN22" s="387">
        <v>0</v>
      </c>
      <c r="BO22" s="387">
        <v>0</v>
      </c>
      <c r="BP22" s="387"/>
      <c r="BQ22" s="387"/>
      <c r="BR22" s="387"/>
      <c r="BS22" s="387"/>
      <c r="BT22" s="388"/>
      <c r="BU22" s="387"/>
      <c r="BV22" s="387"/>
      <c r="BW22" s="387"/>
      <c r="BX22" s="387"/>
      <c r="BY22" s="387"/>
      <c r="BZ22" s="387"/>
      <c r="CA22" s="387"/>
      <c r="CB22" s="387"/>
      <c r="CC22" s="387"/>
      <c r="CD22" s="387"/>
      <c r="CE22" s="388"/>
      <c r="CF22" s="387"/>
      <c r="CG22" s="387"/>
      <c r="CH22" s="387"/>
      <c r="CI22" s="387"/>
      <c r="CJ22" s="387">
        <v>0</v>
      </c>
      <c r="CK22" s="387">
        <v>0</v>
      </c>
      <c r="CL22" s="387"/>
      <c r="CM22" s="387"/>
      <c r="CN22" s="387"/>
      <c r="CO22" s="387"/>
      <c r="CP22" s="388"/>
      <c r="CQ22" s="387"/>
      <c r="CR22" s="387"/>
      <c r="CS22" s="387"/>
      <c r="CT22" s="387"/>
      <c r="CU22" s="387"/>
      <c r="CV22" s="387"/>
      <c r="CW22" s="387">
        <v>27.39</v>
      </c>
      <c r="CX22" s="387">
        <v>96.37</v>
      </c>
      <c r="CY22" s="387">
        <v>3.6</v>
      </c>
      <c r="CZ22" s="387">
        <v>6.93</v>
      </c>
      <c r="DA22" s="388">
        <v>1</v>
      </c>
      <c r="DB22" s="387">
        <v>27.13</v>
      </c>
      <c r="DC22" s="387">
        <v>111.59</v>
      </c>
      <c r="DD22" s="387">
        <v>0.09</v>
      </c>
      <c r="DE22" s="387">
        <v>0.25</v>
      </c>
      <c r="DF22" s="387">
        <v>58.21</v>
      </c>
      <c r="DG22" s="387">
        <v>215.14</v>
      </c>
      <c r="DH22" s="387"/>
      <c r="DI22" s="387"/>
      <c r="DJ22" s="387"/>
      <c r="DK22" s="387"/>
      <c r="DL22" s="388"/>
      <c r="DM22" s="387"/>
      <c r="DN22" s="387"/>
      <c r="DO22" s="387"/>
      <c r="DP22" s="387"/>
      <c r="DQ22" s="387">
        <f t="shared" si="12"/>
        <v>0</v>
      </c>
      <c r="DR22" s="387">
        <f t="shared" si="13"/>
        <v>0</v>
      </c>
      <c r="DS22" s="387"/>
      <c r="DT22" s="387"/>
      <c r="DU22" s="387"/>
      <c r="DV22" s="387"/>
      <c r="DW22" s="388"/>
      <c r="DX22" s="387"/>
      <c r="DY22" s="387"/>
      <c r="DZ22" s="387"/>
      <c r="EA22" s="387"/>
      <c r="EB22" s="387"/>
      <c r="EC22" s="387"/>
      <c r="ED22" s="387"/>
      <c r="EE22" s="387"/>
      <c r="EF22" s="387"/>
      <c r="EG22" s="387"/>
      <c r="EH22" s="388"/>
      <c r="EI22" s="387"/>
      <c r="EJ22" s="387"/>
      <c r="EK22" s="387"/>
      <c r="EL22" s="387"/>
      <c r="EM22" s="387"/>
      <c r="EN22" s="387"/>
      <c r="EO22" s="388"/>
      <c r="EP22" s="388"/>
      <c r="EQ22" s="388"/>
      <c r="ER22" s="388"/>
      <c r="ES22" s="388"/>
      <c r="ET22" s="388"/>
      <c r="EU22" s="388"/>
      <c r="EV22" s="388"/>
      <c r="EW22" s="388"/>
      <c r="EX22" s="388"/>
      <c r="EY22" s="388"/>
      <c r="EZ22" s="387"/>
      <c r="FA22" s="387"/>
      <c r="FB22" s="387"/>
      <c r="FC22" s="387"/>
      <c r="FD22" s="388"/>
      <c r="FE22" s="387"/>
      <c r="FF22" s="387"/>
      <c r="FG22" s="387"/>
      <c r="FH22" s="387"/>
      <c r="FI22" s="387"/>
      <c r="FJ22" s="387"/>
      <c r="FK22" s="387"/>
      <c r="FL22" s="387">
        <v>0</v>
      </c>
      <c r="FM22" s="387"/>
      <c r="FN22" s="387"/>
      <c r="FO22" s="388"/>
      <c r="FP22" s="387">
        <v>206.9</v>
      </c>
      <c r="FQ22" s="387">
        <v>394.9</v>
      </c>
      <c r="FR22" s="387"/>
      <c r="FS22" s="387"/>
      <c r="FT22" s="387">
        <v>206.9</v>
      </c>
      <c r="FU22" s="387">
        <v>394.9</v>
      </c>
      <c r="FV22" s="387"/>
      <c r="FW22" s="387"/>
      <c r="FX22" s="387"/>
      <c r="FY22" s="387"/>
      <c r="FZ22" s="388"/>
      <c r="GA22" s="387"/>
      <c r="GB22" s="387"/>
      <c r="GC22" s="387"/>
      <c r="GD22" s="387"/>
      <c r="GE22" s="387"/>
      <c r="GF22" s="387"/>
      <c r="GG22" s="387"/>
      <c r="GH22" s="387"/>
      <c r="GI22" s="387"/>
      <c r="GJ22" s="387"/>
      <c r="GK22" s="388"/>
      <c r="GL22" s="387"/>
      <c r="GM22" s="387"/>
      <c r="GN22" s="387"/>
      <c r="GO22" s="387"/>
      <c r="GP22" s="387"/>
      <c r="GQ22" s="387"/>
      <c r="GR22" s="387"/>
      <c r="GS22" s="387"/>
      <c r="GT22" s="387"/>
      <c r="GU22" s="387"/>
      <c r="GV22" s="388"/>
      <c r="GW22" s="387"/>
      <c r="GX22" s="387"/>
      <c r="GY22" s="387"/>
      <c r="GZ22" s="387"/>
      <c r="HA22" s="387"/>
      <c r="HB22" s="387"/>
    </row>
    <row r="23" ht="31.5" customHeight="1" spans="1:210">
      <c r="A23" s="389" t="s">
        <v>49</v>
      </c>
      <c r="B23" s="387">
        <f t="shared" si="1"/>
        <v>170.756206259008</v>
      </c>
      <c r="C23" s="387">
        <f t="shared" si="2"/>
        <v>1056.27694131815</v>
      </c>
      <c r="D23" s="387">
        <f t="shared" si="3"/>
        <v>1109.34257742211</v>
      </c>
      <c r="E23" s="387">
        <f t="shared" si="4"/>
        <v>3775.23652002808</v>
      </c>
      <c r="F23" s="388">
        <f t="shared" si="5"/>
        <v>714</v>
      </c>
      <c r="G23" s="387">
        <f t="shared" si="6"/>
        <v>207.899993</v>
      </c>
      <c r="H23" s="387">
        <f t="shared" si="7"/>
        <v>526.6984</v>
      </c>
      <c r="I23" s="387">
        <f t="shared" si="8"/>
        <v>53.9401963820309</v>
      </c>
      <c r="J23" s="387">
        <f t="shared" si="9"/>
        <v>155.394115570521</v>
      </c>
      <c r="K23" s="387">
        <f t="shared" si="10"/>
        <v>1541.93897306315</v>
      </c>
      <c r="L23" s="387">
        <f t="shared" si="11"/>
        <v>5513.96597691674</v>
      </c>
      <c r="M23" s="387">
        <v>120.939253</v>
      </c>
      <c r="N23" s="387">
        <v>746.429253</v>
      </c>
      <c r="O23" s="387">
        <v>694.212327</v>
      </c>
      <c r="P23" s="387">
        <v>2000.914971</v>
      </c>
      <c r="Q23" s="388">
        <v>317</v>
      </c>
      <c r="R23" s="387">
        <v>3.999993</v>
      </c>
      <c r="S23" s="387">
        <v>24.7984</v>
      </c>
      <c r="T23" s="387">
        <v>2.475447</v>
      </c>
      <c r="U23" s="387">
        <v>11.741013</v>
      </c>
      <c r="V23" s="387">
        <v>821.62702</v>
      </c>
      <c r="W23" s="387">
        <v>2783.883637</v>
      </c>
      <c r="X23" s="387">
        <v>9.489434</v>
      </c>
      <c r="Y23" s="387">
        <v>95.020836</v>
      </c>
      <c r="Z23" s="387">
        <v>275.206314</v>
      </c>
      <c r="AA23" s="387">
        <v>1314.542106</v>
      </c>
      <c r="AB23" s="388">
        <v>129</v>
      </c>
      <c r="AC23" s="387">
        <v>0</v>
      </c>
      <c r="AD23" s="387">
        <v>0</v>
      </c>
      <c r="AE23" s="387">
        <v>7.395262</v>
      </c>
      <c r="AF23" s="387">
        <v>13.989627</v>
      </c>
      <c r="AG23" s="387">
        <v>292.09101</v>
      </c>
      <c r="AH23" s="387">
        <v>1423.552569</v>
      </c>
      <c r="AI23" s="387">
        <v>17.8475192590079</v>
      </c>
      <c r="AJ23" s="387">
        <v>100.556852318147</v>
      </c>
      <c r="AK23" s="387">
        <v>32.403936422114</v>
      </c>
      <c r="AL23" s="387">
        <v>221.439443028076</v>
      </c>
      <c r="AM23" s="388">
        <v>73</v>
      </c>
      <c r="AN23" s="387"/>
      <c r="AO23" s="387"/>
      <c r="AP23" s="387">
        <v>44.0694873820309</v>
      </c>
      <c r="AQ23" s="387">
        <v>129.663475570521</v>
      </c>
      <c r="AR23" s="387">
        <v>94.3209430631528</v>
      </c>
      <c r="AS23" s="387">
        <v>451.659770916744</v>
      </c>
      <c r="AT23" s="408">
        <v>22.25</v>
      </c>
      <c r="AU23" s="409">
        <v>112.41</v>
      </c>
      <c r="AV23" s="409"/>
      <c r="AW23" s="409"/>
      <c r="AX23" s="411">
        <v>183</v>
      </c>
      <c r="AY23" s="409"/>
      <c r="AZ23" s="409"/>
      <c r="BA23" s="409"/>
      <c r="BB23" s="409"/>
      <c r="BC23" s="409">
        <v>22.25</v>
      </c>
      <c r="BD23" s="409">
        <v>112.41</v>
      </c>
      <c r="BE23" s="387">
        <v>0</v>
      </c>
      <c r="BF23" s="387">
        <v>0</v>
      </c>
      <c r="BG23" s="387">
        <v>0</v>
      </c>
      <c r="BH23" s="387">
        <v>0</v>
      </c>
      <c r="BI23" s="388">
        <v>0</v>
      </c>
      <c r="BJ23" s="387">
        <v>0</v>
      </c>
      <c r="BK23" s="387">
        <v>0</v>
      </c>
      <c r="BL23" s="387"/>
      <c r="BM23" s="387">
        <v>0</v>
      </c>
      <c r="BN23" s="387">
        <v>0</v>
      </c>
      <c r="BO23" s="387">
        <v>0</v>
      </c>
      <c r="BP23" s="387"/>
      <c r="BQ23" s="387"/>
      <c r="BR23" s="387"/>
      <c r="BS23" s="387"/>
      <c r="BT23" s="388"/>
      <c r="BU23" s="387"/>
      <c r="BV23" s="387"/>
      <c r="BW23" s="387"/>
      <c r="BX23" s="387"/>
      <c r="BY23" s="387"/>
      <c r="BZ23" s="387"/>
      <c r="CA23" s="387"/>
      <c r="CB23" s="387"/>
      <c r="CC23" s="387"/>
      <c r="CD23" s="387"/>
      <c r="CE23" s="388"/>
      <c r="CF23" s="387"/>
      <c r="CG23" s="387"/>
      <c r="CH23" s="387"/>
      <c r="CI23" s="387"/>
      <c r="CJ23" s="387">
        <v>0</v>
      </c>
      <c r="CK23" s="387">
        <v>0</v>
      </c>
      <c r="CL23" s="387"/>
      <c r="CM23" s="387"/>
      <c r="CN23" s="387"/>
      <c r="CO23" s="387"/>
      <c r="CP23" s="388"/>
      <c r="CQ23" s="387"/>
      <c r="CR23" s="387"/>
      <c r="CS23" s="387"/>
      <c r="CT23" s="387"/>
      <c r="CU23" s="387"/>
      <c r="CV23" s="387"/>
      <c r="CW23" s="387"/>
      <c r="CX23" s="387"/>
      <c r="CY23" s="387"/>
      <c r="CZ23" s="387"/>
      <c r="DA23" s="388"/>
      <c r="DB23" s="387"/>
      <c r="DC23" s="387"/>
      <c r="DD23" s="387"/>
      <c r="DE23" s="387"/>
      <c r="DF23" s="387"/>
      <c r="DG23" s="387"/>
      <c r="DH23" s="387"/>
      <c r="DI23" s="387"/>
      <c r="DJ23" s="387"/>
      <c r="DK23" s="387"/>
      <c r="DL23" s="388"/>
      <c r="DM23" s="387"/>
      <c r="DN23" s="387"/>
      <c r="DO23" s="387"/>
      <c r="DP23" s="387"/>
      <c r="DQ23" s="387"/>
      <c r="DR23" s="387"/>
      <c r="DS23" s="387">
        <v>0.23</v>
      </c>
      <c r="DT23" s="387">
        <v>1.86</v>
      </c>
      <c r="DU23" s="387">
        <v>107.52</v>
      </c>
      <c r="DV23" s="387">
        <v>238.34</v>
      </c>
      <c r="DW23" s="388">
        <v>12</v>
      </c>
      <c r="DX23" s="387"/>
      <c r="DY23" s="387"/>
      <c r="DZ23" s="387"/>
      <c r="EA23" s="387"/>
      <c r="EB23" s="387">
        <v>107.75</v>
      </c>
      <c r="EC23" s="387">
        <v>240.2</v>
      </c>
      <c r="ED23" s="387"/>
      <c r="EE23" s="387"/>
      <c r="EF23" s="387"/>
      <c r="EG23" s="387"/>
      <c r="EH23" s="388"/>
      <c r="EI23" s="387"/>
      <c r="EJ23" s="387"/>
      <c r="EK23" s="387"/>
      <c r="EL23" s="387"/>
      <c r="EM23" s="387"/>
      <c r="EN23" s="387"/>
      <c r="EO23" s="388"/>
      <c r="EP23" s="388"/>
      <c r="EQ23" s="388"/>
      <c r="ER23" s="388"/>
      <c r="ES23" s="388"/>
      <c r="ET23" s="388"/>
      <c r="EU23" s="388"/>
      <c r="EV23" s="388"/>
      <c r="EW23" s="388"/>
      <c r="EX23" s="388"/>
      <c r="EY23" s="388"/>
      <c r="EZ23" s="387"/>
      <c r="FA23" s="387"/>
      <c r="FB23" s="387"/>
      <c r="FC23" s="387"/>
      <c r="FD23" s="388"/>
      <c r="FE23" s="387"/>
      <c r="FF23" s="387"/>
      <c r="FG23" s="387"/>
      <c r="FH23" s="387"/>
      <c r="FI23" s="387"/>
      <c r="FJ23" s="387"/>
      <c r="FK23" s="387"/>
      <c r="FL23" s="387">
        <v>0</v>
      </c>
      <c r="FM23" s="387"/>
      <c r="FN23" s="387"/>
      <c r="FO23" s="388"/>
      <c r="FP23" s="387">
        <v>203.9</v>
      </c>
      <c r="FQ23" s="387">
        <v>501.9</v>
      </c>
      <c r="FR23" s="387"/>
      <c r="FS23" s="387"/>
      <c r="FT23" s="387">
        <v>203.9</v>
      </c>
      <c r="FU23" s="387">
        <v>502.26</v>
      </c>
      <c r="FV23" s="387"/>
      <c r="FW23" s="387"/>
      <c r="FX23" s="387"/>
      <c r="FY23" s="387"/>
      <c r="FZ23" s="388"/>
      <c r="GA23" s="387"/>
      <c r="GB23" s="387"/>
      <c r="GC23" s="387"/>
      <c r="GD23" s="387"/>
      <c r="GE23" s="387"/>
      <c r="GF23" s="387"/>
      <c r="GG23" s="387"/>
      <c r="GH23" s="387"/>
      <c r="GI23" s="387"/>
      <c r="GJ23" s="387"/>
      <c r="GK23" s="388"/>
      <c r="GL23" s="387"/>
      <c r="GM23" s="387"/>
      <c r="GN23" s="387"/>
      <c r="GO23" s="387"/>
      <c r="GP23" s="387"/>
      <c r="GQ23" s="387"/>
      <c r="GR23" s="387"/>
      <c r="GS23" s="387"/>
      <c r="GT23" s="387"/>
      <c r="GU23" s="387"/>
      <c r="GV23" s="388"/>
      <c r="GW23" s="387"/>
      <c r="GX23" s="387"/>
      <c r="GY23" s="387"/>
      <c r="GZ23" s="387"/>
      <c r="HA23" s="387"/>
      <c r="HB23" s="387"/>
    </row>
    <row r="24" s="362" customFormat="1" ht="31.5" customHeight="1" spans="1:210">
      <c r="A24" s="391" t="s">
        <v>50</v>
      </c>
      <c r="B24" s="392">
        <f t="shared" ref="B24:W24" si="16">SUM(B6:B23)</f>
        <v>8476.10367116737</v>
      </c>
      <c r="C24" s="392">
        <f t="shared" ref="C24:L24" si="17">SUM(C6:C23)</f>
        <v>53888.6530306878</v>
      </c>
      <c r="D24" s="392">
        <f t="shared" si="17"/>
        <v>60887.7406162803</v>
      </c>
      <c r="E24" s="392">
        <f t="shared" si="17"/>
        <v>216629.607968734</v>
      </c>
      <c r="F24" s="393">
        <f t="shared" si="17"/>
        <v>34331</v>
      </c>
      <c r="G24" s="392">
        <f t="shared" si="17"/>
        <v>11655.976563</v>
      </c>
      <c r="H24" s="392">
        <f t="shared" si="17"/>
        <v>75573.105147</v>
      </c>
      <c r="I24" s="392">
        <f t="shared" si="17"/>
        <v>24938.7178435524</v>
      </c>
      <c r="J24" s="392">
        <f t="shared" si="17"/>
        <v>29844.4973395778</v>
      </c>
      <c r="K24" s="392">
        <f t="shared" si="17"/>
        <v>101520.928694</v>
      </c>
      <c r="L24" s="392">
        <f t="shared" si="17"/>
        <v>375691.773486</v>
      </c>
      <c r="M24" s="392">
        <f t="shared" si="16"/>
        <v>2961.788142</v>
      </c>
      <c r="N24" s="392">
        <f t="shared" si="16"/>
        <v>24959.968142</v>
      </c>
      <c r="O24" s="392">
        <f t="shared" si="16"/>
        <v>24333.758959</v>
      </c>
      <c r="P24" s="392">
        <f t="shared" si="16"/>
        <v>78716.991539</v>
      </c>
      <c r="Q24" s="393">
        <f t="shared" si="16"/>
        <v>8032</v>
      </c>
      <c r="R24" s="392">
        <f t="shared" si="16"/>
        <v>469.156094</v>
      </c>
      <c r="S24" s="392">
        <f t="shared" si="16"/>
        <v>2283.5738</v>
      </c>
      <c r="T24" s="392">
        <f t="shared" si="16"/>
        <v>2316.457249</v>
      </c>
      <c r="U24" s="392">
        <f t="shared" si="16"/>
        <v>2465.303292</v>
      </c>
      <c r="V24" s="392">
        <f t="shared" si="16"/>
        <v>30081.160444</v>
      </c>
      <c r="W24" s="392">
        <f t="shared" si="16"/>
        <v>108425.836773</v>
      </c>
      <c r="X24" s="392">
        <f t="shared" ref="X24:AI24" si="18">SUM(X6:X23)</f>
        <v>722.079989</v>
      </c>
      <c r="Y24" s="392">
        <f t="shared" si="18"/>
        <v>4136.897229</v>
      </c>
      <c r="Z24" s="392">
        <f t="shared" si="18"/>
        <v>9557.903007</v>
      </c>
      <c r="AA24" s="392">
        <f t="shared" si="18"/>
        <v>48026.517558</v>
      </c>
      <c r="AB24" s="393">
        <f t="shared" si="18"/>
        <v>3344</v>
      </c>
      <c r="AC24" s="392">
        <f t="shared" si="18"/>
        <v>0</v>
      </c>
      <c r="AD24" s="392">
        <f t="shared" si="18"/>
        <v>0</v>
      </c>
      <c r="AE24" s="392">
        <f t="shared" si="18"/>
        <v>269.184121</v>
      </c>
      <c r="AF24" s="392">
        <f t="shared" si="18"/>
        <v>623.382251</v>
      </c>
      <c r="AG24" s="392">
        <f t="shared" si="18"/>
        <v>10549.167117</v>
      </c>
      <c r="AH24" s="392">
        <f t="shared" si="18"/>
        <v>52786.797038</v>
      </c>
      <c r="AI24" s="392">
        <f t="shared" si="18"/>
        <v>598.16652316737</v>
      </c>
      <c r="AJ24" s="392">
        <f t="shared" ref="AJ24:BO24" si="19">SUM(AJ6:AJ23)</f>
        <v>5597.07681368777</v>
      </c>
      <c r="AK24" s="392">
        <f t="shared" si="19"/>
        <v>3986.31740028028</v>
      </c>
      <c r="AL24" s="392">
        <f t="shared" si="19"/>
        <v>23937.6580267344</v>
      </c>
      <c r="AM24" s="393">
        <f t="shared" si="19"/>
        <v>2733</v>
      </c>
      <c r="AN24" s="392">
        <f t="shared" si="19"/>
        <v>0</v>
      </c>
      <c r="AO24" s="392">
        <f t="shared" si="19"/>
        <v>0</v>
      </c>
      <c r="AP24" s="392">
        <f t="shared" si="19"/>
        <v>1298.16915555235</v>
      </c>
      <c r="AQ24" s="392">
        <f t="shared" si="19"/>
        <v>4534.22232057782</v>
      </c>
      <c r="AR24" s="392">
        <f t="shared" si="19"/>
        <v>5882.653079</v>
      </c>
      <c r="AS24" s="392">
        <f t="shared" si="19"/>
        <v>34068.957161</v>
      </c>
      <c r="AT24" s="392">
        <f t="shared" si="19"/>
        <v>527.8589</v>
      </c>
      <c r="AU24" s="392">
        <f t="shared" si="19"/>
        <v>2479.750605</v>
      </c>
      <c r="AV24" s="392">
        <f t="shared" si="19"/>
        <v>4623.517083</v>
      </c>
      <c r="AW24" s="392">
        <f t="shared" si="19"/>
        <v>11732.695844</v>
      </c>
      <c r="AX24" s="393">
        <f t="shared" si="19"/>
        <v>2155</v>
      </c>
      <c r="AY24" s="392">
        <f t="shared" si="19"/>
        <v>287.059889</v>
      </c>
      <c r="AZ24" s="392">
        <f t="shared" si="19"/>
        <v>12612.490218</v>
      </c>
      <c r="BA24" s="392">
        <f t="shared" si="19"/>
        <v>54.078786</v>
      </c>
      <c r="BB24" s="392">
        <f t="shared" si="19"/>
        <v>128.133525</v>
      </c>
      <c r="BC24" s="392">
        <f t="shared" si="19"/>
        <v>5492.514658</v>
      </c>
      <c r="BD24" s="392">
        <f t="shared" si="19"/>
        <v>26953.070192</v>
      </c>
      <c r="BE24" s="392">
        <f t="shared" si="19"/>
        <v>174.7</v>
      </c>
      <c r="BF24" s="392">
        <f t="shared" si="19"/>
        <v>1094.3</v>
      </c>
      <c r="BG24" s="392">
        <f t="shared" si="19"/>
        <v>2077.42</v>
      </c>
      <c r="BH24" s="392">
        <f t="shared" si="19"/>
        <v>6100.699974</v>
      </c>
      <c r="BI24" s="393">
        <f t="shared" si="19"/>
        <v>2561</v>
      </c>
      <c r="BJ24" s="392">
        <f t="shared" si="19"/>
        <v>860.2</v>
      </c>
      <c r="BK24" s="392">
        <f t="shared" si="19"/>
        <v>1004.59</v>
      </c>
      <c r="BL24" s="392">
        <f t="shared" si="19"/>
        <v>92.3</v>
      </c>
      <c r="BM24" s="392">
        <f t="shared" si="19"/>
        <v>413.1</v>
      </c>
      <c r="BN24" s="392">
        <f t="shared" si="19"/>
        <v>3204.62</v>
      </c>
      <c r="BO24" s="392">
        <f t="shared" si="19"/>
        <v>8612.689974</v>
      </c>
      <c r="BP24" s="392">
        <f t="shared" ref="BP24:CV24" si="20">SUM(BP6:BP23)</f>
        <v>490.851131</v>
      </c>
      <c r="BQ24" s="392">
        <f t="shared" si="20"/>
        <v>4371.767752</v>
      </c>
      <c r="BR24" s="392">
        <f t="shared" si="20"/>
        <v>7012.49304400001</v>
      </c>
      <c r="BS24" s="392">
        <f t="shared" si="20"/>
        <v>24280.040082</v>
      </c>
      <c r="BT24" s="393">
        <f t="shared" si="20"/>
        <v>3923</v>
      </c>
      <c r="BU24" s="392">
        <f t="shared" si="20"/>
        <v>1238.405158</v>
      </c>
      <c r="BV24" s="392">
        <f t="shared" si="20"/>
        <v>5350.147861</v>
      </c>
      <c r="BW24" s="392">
        <f t="shared" si="20"/>
        <v>24.654513</v>
      </c>
      <c r="BX24" s="392">
        <f t="shared" si="20"/>
        <v>258.083937</v>
      </c>
      <c r="BY24" s="392">
        <f t="shared" si="20"/>
        <v>8766.40384600001</v>
      </c>
      <c r="BZ24" s="392">
        <f t="shared" si="20"/>
        <v>34260.039632</v>
      </c>
      <c r="CA24" s="392">
        <f t="shared" si="20"/>
        <v>26.65</v>
      </c>
      <c r="CB24" s="392">
        <f t="shared" si="20"/>
        <v>222.62</v>
      </c>
      <c r="CC24" s="392">
        <f t="shared" si="20"/>
        <v>566.03</v>
      </c>
      <c r="CD24" s="392">
        <f t="shared" si="20"/>
        <v>1811.93</v>
      </c>
      <c r="CE24" s="393">
        <f t="shared" si="20"/>
        <v>280</v>
      </c>
      <c r="CF24" s="392">
        <f t="shared" si="20"/>
        <v>0</v>
      </c>
      <c r="CG24" s="392">
        <f t="shared" si="20"/>
        <v>0</v>
      </c>
      <c r="CH24" s="392">
        <f t="shared" si="20"/>
        <v>0</v>
      </c>
      <c r="CI24" s="392">
        <f t="shared" si="20"/>
        <v>0</v>
      </c>
      <c r="CJ24" s="392">
        <f t="shared" si="20"/>
        <v>592.68</v>
      </c>
      <c r="CK24" s="392">
        <f t="shared" si="20"/>
        <v>2034.55</v>
      </c>
      <c r="CL24" s="392">
        <f t="shared" si="20"/>
        <v>54.19</v>
      </c>
      <c r="CM24" s="392">
        <f t="shared" si="20"/>
        <v>153.41</v>
      </c>
      <c r="CN24" s="392">
        <f t="shared" si="20"/>
        <v>526.02</v>
      </c>
      <c r="CO24" s="392">
        <f t="shared" si="20"/>
        <v>1854.7</v>
      </c>
      <c r="CP24" s="393">
        <f t="shared" si="20"/>
        <v>365</v>
      </c>
      <c r="CQ24" s="392">
        <f t="shared" si="20"/>
        <v>174.59</v>
      </c>
      <c r="CR24" s="392">
        <f t="shared" si="20"/>
        <v>534.62</v>
      </c>
      <c r="CS24" s="392">
        <f t="shared" si="20"/>
        <v>1.24</v>
      </c>
      <c r="CT24" s="392">
        <f t="shared" si="20"/>
        <v>1.61</v>
      </c>
      <c r="CU24" s="392">
        <f t="shared" si="20"/>
        <v>756.04</v>
      </c>
      <c r="CV24" s="392">
        <f t="shared" si="20"/>
        <v>2544.34</v>
      </c>
      <c r="CW24" s="392">
        <f t="shared" ref="CV24:EA24" si="21">SUM(CW6:CW23)</f>
        <v>1329.09</v>
      </c>
      <c r="CX24" s="392">
        <f t="shared" si="21"/>
        <v>5809.68</v>
      </c>
      <c r="CY24" s="392">
        <f t="shared" si="21"/>
        <v>559.82</v>
      </c>
      <c r="CZ24" s="392">
        <f t="shared" si="21"/>
        <v>2323.68</v>
      </c>
      <c r="DA24" s="393">
        <f t="shared" si="21"/>
        <v>4175</v>
      </c>
      <c r="DB24" s="392">
        <f t="shared" si="21"/>
        <v>1407.26</v>
      </c>
      <c r="DC24" s="392">
        <f t="shared" si="21"/>
        <v>14240.04</v>
      </c>
      <c r="DD24" s="392">
        <f t="shared" si="21"/>
        <v>263.48</v>
      </c>
      <c r="DE24" s="392">
        <f t="shared" si="21"/>
        <v>367.73</v>
      </c>
      <c r="DF24" s="392">
        <f t="shared" si="21"/>
        <v>3559.65</v>
      </c>
      <c r="DG24" s="392">
        <f t="shared" si="21"/>
        <v>22741.13</v>
      </c>
      <c r="DH24" s="392">
        <f t="shared" si="21"/>
        <v>53.988986</v>
      </c>
      <c r="DI24" s="392">
        <f t="shared" si="21"/>
        <v>223.232489</v>
      </c>
      <c r="DJ24" s="392">
        <f t="shared" si="21"/>
        <v>195.441123</v>
      </c>
      <c r="DK24" s="392">
        <f t="shared" si="21"/>
        <v>683.754945</v>
      </c>
      <c r="DL24" s="393">
        <f t="shared" si="21"/>
        <v>604</v>
      </c>
      <c r="DM24" s="392">
        <f t="shared" si="21"/>
        <v>95</v>
      </c>
      <c r="DN24" s="392">
        <f t="shared" si="21"/>
        <v>447</v>
      </c>
      <c r="DO24" s="392">
        <f t="shared" si="21"/>
        <v>20</v>
      </c>
      <c r="DP24" s="392">
        <f t="shared" si="21"/>
        <v>53</v>
      </c>
      <c r="DQ24" s="392">
        <f t="shared" si="21"/>
        <v>364.430109</v>
      </c>
      <c r="DR24" s="392">
        <f t="shared" si="21"/>
        <v>1406.987434</v>
      </c>
      <c r="DS24" s="392">
        <f t="shared" si="21"/>
        <v>257.42</v>
      </c>
      <c r="DT24" s="392">
        <f t="shared" si="21"/>
        <v>687.14</v>
      </c>
      <c r="DU24" s="392">
        <f t="shared" si="21"/>
        <v>1768.18</v>
      </c>
      <c r="DV24" s="392">
        <f t="shared" si="21"/>
        <v>3318.1</v>
      </c>
      <c r="DW24" s="393">
        <f t="shared" si="21"/>
        <v>1157</v>
      </c>
      <c r="DX24" s="392">
        <f t="shared" si="21"/>
        <v>1632.36</v>
      </c>
      <c r="DY24" s="392">
        <f t="shared" si="21"/>
        <v>12329.39</v>
      </c>
      <c r="DZ24" s="392">
        <f t="shared" si="21"/>
        <v>20.23</v>
      </c>
      <c r="EA24" s="392">
        <f t="shared" si="21"/>
        <v>80.79</v>
      </c>
      <c r="EB24" s="392">
        <f t="shared" ref="EB24:FG24" si="22">SUM(EB6:EB23)</f>
        <v>3678.19</v>
      </c>
      <c r="EC24" s="392">
        <f t="shared" si="22"/>
        <v>16415.42</v>
      </c>
      <c r="ED24" s="392">
        <f t="shared" si="22"/>
        <v>94.8</v>
      </c>
      <c r="EE24" s="392">
        <f t="shared" si="22"/>
        <v>387.3</v>
      </c>
      <c r="EF24" s="392">
        <f t="shared" si="22"/>
        <v>743.08</v>
      </c>
      <c r="EG24" s="392">
        <f t="shared" si="22"/>
        <v>2099.39</v>
      </c>
      <c r="EH24" s="393">
        <f t="shared" si="22"/>
        <v>474</v>
      </c>
      <c r="EI24" s="392">
        <f t="shared" si="22"/>
        <v>0</v>
      </c>
      <c r="EJ24" s="392">
        <f t="shared" si="22"/>
        <v>0</v>
      </c>
      <c r="EK24" s="392">
        <f t="shared" si="22"/>
        <v>0.57</v>
      </c>
      <c r="EL24" s="392">
        <f t="shared" si="22"/>
        <v>1.6</v>
      </c>
      <c r="EM24" s="392">
        <f t="shared" si="22"/>
        <v>831.41</v>
      </c>
      <c r="EN24" s="392">
        <f t="shared" si="22"/>
        <v>2410.57</v>
      </c>
      <c r="EO24" s="392">
        <f t="shared" si="22"/>
        <v>53.98</v>
      </c>
      <c r="EP24" s="392">
        <f t="shared" si="22"/>
        <v>139.82</v>
      </c>
      <c r="EQ24" s="392">
        <f t="shared" si="22"/>
        <v>296.8</v>
      </c>
      <c r="ER24" s="392">
        <f t="shared" si="22"/>
        <v>476.3</v>
      </c>
      <c r="ES24" s="393">
        <f t="shared" si="22"/>
        <v>268</v>
      </c>
      <c r="ET24" s="392">
        <f t="shared" si="22"/>
        <v>1040.77</v>
      </c>
      <c r="EU24" s="392">
        <f t="shared" si="22"/>
        <v>11368.7</v>
      </c>
      <c r="EV24" s="392">
        <f t="shared" si="22"/>
        <v>0</v>
      </c>
      <c r="EW24" s="392">
        <f t="shared" si="22"/>
        <v>0</v>
      </c>
      <c r="EX24" s="392">
        <f t="shared" si="22"/>
        <v>1094.75</v>
      </c>
      <c r="EY24" s="392">
        <f t="shared" si="22"/>
        <v>11508.52</v>
      </c>
      <c r="EZ24" s="392">
        <f t="shared" si="22"/>
        <v>37.33</v>
      </c>
      <c r="FA24" s="392">
        <f t="shared" si="22"/>
        <v>345.64</v>
      </c>
      <c r="FB24" s="392">
        <f t="shared" si="22"/>
        <v>323.81</v>
      </c>
      <c r="FC24" s="392">
        <f t="shared" si="22"/>
        <v>1254.78</v>
      </c>
      <c r="FD24" s="393">
        <f t="shared" si="22"/>
        <v>385</v>
      </c>
      <c r="FE24" s="392">
        <f t="shared" si="22"/>
        <v>496.1</v>
      </c>
      <c r="FF24" s="392">
        <f t="shared" si="22"/>
        <v>619.8</v>
      </c>
      <c r="FG24" s="392">
        <f t="shared" si="22"/>
        <v>20461.77</v>
      </c>
      <c r="FH24" s="392">
        <f t="shared" ref="FH24:HB24" si="23">SUM(FH6:FH23)</f>
        <v>20527.68</v>
      </c>
      <c r="FI24" s="392">
        <f t="shared" si="23"/>
        <v>21418.31</v>
      </c>
      <c r="FJ24" s="392">
        <f t="shared" si="23"/>
        <v>23056.84</v>
      </c>
      <c r="FK24" s="392">
        <f t="shared" si="23"/>
        <v>1085.57</v>
      </c>
      <c r="FL24" s="392">
        <f t="shared" si="23"/>
        <v>3231.62</v>
      </c>
      <c r="FM24" s="392">
        <f t="shared" si="23"/>
        <v>4233.07</v>
      </c>
      <c r="FN24" s="392">
        <f t="shared" si="23"/>
        <v>9577.59</v>
      </c>
      <c r="FO24" s="393">
        <f t="shared" si="23"/>
        <v>3758</v>
      </c>
      <c r="FP24" s="392">
        <f t="shared" si="23"/>
        <v>3089.17</v>
      </c>
      <c r="FQ24" s="392">
        <f t="shared" si="23"/>
        <v>12062.7</v>
      </c>
      <c r="FR24" s="392">
        <f t="shared" si="23"/>
        <v>6.39</v>
      </c>
      <c r="FS24" s="392">
        <f t="shared" si="23"/>
        <v>10.3</v>
      </c>
      <c r="FT24" s="392">
        <f t="shared" si="23"/>
        <v>4181.13</v>
      </c>
      <c r="FU24" s="392">
        <f t="shared" si="23"/>
        <v>24883.2</v>
      </c>
      <c r="FV24" s="392">
        <f t="shared" si="23"/>
        <v>0</v>
      </c>
      <c r="FW24" s="392">
        <f t="shared" si="23"/>
        <v>0</v>
      </c>
      <c r="FX24" s="392">
        <f t="shared" si="23"/>
        <v>0</v>
      </c>
      <c r="FY24" s="392">
        <f t="shared" si="23"/>
        <v>0</v>
      </c>
      <c r="FZ24" s="393">
        <f t="shared" si="23"/>
        <v>0</v>
      </c>
      <c r="GA24" s="392">
        <f t="shared" si="23"/>
        <v>0.09</v>
      </c>
      <c r="GB24" s="392">
        <f t="shared" si="23"/>
        <v>0.19</v>
      </c>
      <c r="GC24" s="392">
        <f t="shared" si="23"/>
        <v>110.19</v>
      </c>
      <c r="GD24" s="392">
        <f t="shared" si="23"/>
        <v>379.55</v>
      </c>
      <c r="GE24" s="392">
        <f t="shared" si="23"/>
        <v>110.28</v>
      </c>
      <c r="GF24" s="392">
        <f t="shared" si="23"/>
        <v>379.74</v>
      </c>
      <c r="GG24" s="392">
        <f t="shared" si="23"/>
        <v>0</v>
      </c>
      <c r="GH24" s="392">
        <f t="shared" si="23"/>
        <v>0</v>
      </c>
      <c r="GI24" s="392">
        <f t="shared" si="23"/>
        <v>0</v>
      </c>
      <c r="GJ24" s="392">
        <f t="shared" si="23"/>
        <v>0</v>
      </c>
      <c r="GK24" s="393">
        <f t="shared" si="23"/>
        <v>0</v>
      </c>
      <c r="GL24" s="392">
        <f t="shared" si="23"/>
        <v>241.015422</v>
      </c>
      <c r="GM24" s="392">
        <f t="shared" si="23"/>
        <v>877.373268</v>
      </c>
      <c r="GN24" s="392">
        <f t="shared" si="23"/>
        <v>0.004019</v>
      </c>
      <c r="GO24" s="392">
        <f t="shared" si="23"/>
        <v>0.012014</v>
      </c>
      <c r="GP24" s="392">
        <f t="shared" si="23"/>
        <v>241.019441</v>
      </c>
      <c r="GQ24" s="392">
        <f t="shared" si="23"/>
        <v>877.385282</v>
      </c>
      <c r="GR24" s="392">
        <f t="shared" si="23"/>
        <v>7.64</v>
      </c>
      <c r="GS24" s="392">
        <f t="shared" si="23"/>
        <v>48.43</v>
      </c>
      <c r="GT24" s="392">
        <f t="shared" si="23"/>
        <v>84.08</v>
      </c>
      <c r="GU24" s="392">
        <f t="shared" si="23"/>
        <v>434.78</v>
      </c>
      <c r="GV24" s="393">
        <f t="shared" si="23"/>
        <v>117</v>
      </c>
      <c r="GW24" s="392">
        <f t="shared" si="23"/>
        <v>624.8</v>
      </c>
      <c r="GX24" s="392">
        <f t="shared" si="23"/>
        <v>1842.49</v>
      </c>
      <c r="GY24" s="392">
        <f t="shared" si="23"/>
        <v>0</v>
      </c>
      <c r="GZ24" s="392">
        <f t="shared" si="23"/>
        <v>0</v>
      </c>
      <c r="HA24" s="392">
        <f t="shared" si="23"/>
        <v>716.52</v>
      </c>
      <c r="HB24" s="392">
        <f t="shared" si="23"/>
        <v>2325.7</v>
      </c>
    </row>
    <row r="25" ht="36" customHeight="1" spans="1:19">
      <c r="A25" s="363" t="s">
        <v>51</v>
      </c>
      <c r="F25" s="363"/>
      <c r="G25" s="363"/>
      <c r="L25" s="363"/>
      <c r="M25" s="363"/>
      <c r="N25" s="359"/>
      <c r="O25" s="359"/>
      <c r="P25" s="359"/>
      <c r="Q25" s="406"/>
      <c r="R25" s="359"/>
      <c r="S25" s="359"/>
    </row>
    <row r="26" spans="1:19">
      <c r="A26" s="359"/>
      <c r="B26" s="394"/>
      <c r="C26" s="394"/>
      <c r="D26" s="394"/>
      <c r="E26" s="394"/>
      <c r="F26" s="395"/>
      <c r="G26" s="394"/>
      <c r="H26" s="394"/>
      <c r="I26" s="394"/>
      <c r="J26" s="394"/>
      <c r="K26" s="394"/>
      <c r="L26" s="402"/>
      <c r="M26" s="402"/>
      <c r="N26" s="359"/>
      <c r="O26" s="359"/>
      <c r="P26" s="359"/>
      <c r="Q26" s="406"/>
      <c r="R26" s="359"/>
      <c r="S26" s="359"/>
    </row>
    <row r="27" spans="1:19">
      <c r="A27" s="359"/>
      <c r="B27" s="359"/>
      <c r="C27" s="359"/>
      <c r="D27" s="359"/>
      <c r="E27" s="359"/>
      <c r="F27" s="395"/>
      <c r="G27" s="396"/>
      <c r="H27" s="359"/>
      <c r="I27" s="359"/>
      <c r="J27" s="359"/>
      <c r="K27" s="359"/>
      <c r="L27" s="402"/>
      <c r="M27" s="402"/>
      <c r="N27" s="359"/>
      <c r="O27" s="359"/>
      <c r="P27" s="359"/>
      <c r="Q27" s="406"/>
      <c r="R27" s="359"/>
      <c r="S27" s="359"/>
    </row>
    <row r="28" spans="1:19">
      <c r="A28" s="359"/>
      <c r="B28" s="359"/>
      <c r="C28" s="359"/>
      <c r="D28" s="359"/>
      <c r="E28" s="359"/>
      <c r="F28" s="395"/>
      <c r="G28" s="396"/>
      <c r="H28" s="359"/>
      <c r="I28" s="359"/>
      <c r="J28" s="359"/>
      <c r="K28" s="359"/>
      <c r="L28" s="402"/>
      <c r="M28" s="402"/>
      <c r="N28" s="359"/>
      <c r="O28" s="359"/>
      <c r="P28" s="359"/>
      <c r="Q28" s="406"/>
      <c r="R28" s="359"/>
      <c r="S28" s="359"/>
    </row>
    <row r="29" spans="1:19">
      <c r="A29" s="359"/>
      <c r="B29" s="359"/>
      <c r="C29" s="359"/>
      <c r="D29" s="359"/>
      <c r="E29" s="359"/>
      <c r="F29" s="395"/>
      <c r="G29" s="396"/>
      <c r="H29" s="359"/>
      <c r="I29" s="359"/>
      <c r="J29" s="359"/>
      <c r="K29" s="359"/>
      <c r="L29" s="402"/>
      <c r="M29" s="402"/>
      <c r="N29" s="359"/>
      <c r="O29" s="359"/>
      <c r="P29" s="359"/>
      <c r="Q29" s="406"/>
      <c r="R29" s="359"/>
      <c r="S29" s="359"/>
    </row>
    <row r="30" spans="1:19">
      <c r="A30" s="359"/>
      <c r="B30" s="359"/>
      <c r="C30" s="359"/>
      <c r="D30" s="359"/>
      <c r="E30" s="359"/>
      <c r="F30" s="395"/>
      <c r="G30" s="396"/>
      <c r="H30" s="359"/>
      <c r="I30" s="359"/>
      <c r="J30" s="359"/>
      <c r="K30" s="359"/>
      <c r="L30" s="402"/>
      <c r="M30" s="402"/>
      <c r="N30" s="359"/>
      <c r="O30" s="359"/>
      <c r="P30" s="359"/>
      <c r="Q30" s="406"/>
      <c r="R30" s="359"/>
      <c r="S30" s="359"/>
    </row>
    <row r="31" spans="1:19">
      <c r="A31" s="359"/>
      <c r="B31" s="359"/>
      <c r="C31" s="359"/>
      <c r="D31" s="359"/>
      <c r="E31" s="359"/>
      <c r="F31" s="395"/>
      <c r="G31" s="396"/>
      <c r="H31" s="359"/>
      <c r="I31" s="359"/>
      <c r="J31" s="359"/>
      <c r="K31" s="359"/>
      <c r="L31" s="402"/>
      <c r="M31" s="402"/>
      <c r="N31" s="359"/>
      <c r="O31" s="359"/>
      <c r="P31" s="359"/>
      <c r="Q31" s="406"/>
      <c r="R31" s="359"/>
      <c r="S31" s="359"/>
    </row>
    <row r="32" spans="2:9">
      <c r="B32" s="359"/>
      <c r="C32" s="359"/>
      <c r="D32" s="359"/>
      <c r="E32" s="359"/>
      <c r="F32" s="395"/>
      <c r="G32" s="396"/>
      <c r="H32" s="359"/>
      <c r="I32" s="359"/>
    </row>
    <row r="33" spans="2:9">
      <c r="B33" s="359"/>
      <c r="C33" s="359"/>
      <c r="D33" s="359"/>
      <c r="E33" s="359"/>
      <c r="F33" s="395"/>
      <c r="G33" s="396"/>
      <c r="H33" s="359"/>
      <c r="I33" s="359"/>
    </row>
    <row r="34" spans="4:9">
      <c r="D34" s="359"/>
      <c r="E34" s="359"/>
      <c r="F34" s="395"/>
      <c r="G34" s="396"/>
      <c r="H34" s="359"/>
      <c r="I34" s="359"/>
    </row>
    <row r="36" spans="24:24">
      <c r="X36" s="407"/>
    </row>
  </sheetData>
  <mergeCells count="271">
    <mergeCell ref="A1:L1"/>
    <mergeCell ref="N1:AK1"/>
    <mergeCell ref="AL1:BF1"/>
    <mergeCell ref="B2:L2"/>
    <mergeCell ref="M2:W2"/>
    <mergeCell ref="X2:AH2"/>
    <mergeCell ref="AI2:AS2"/>
    <mergeCell ref="AT2:BD2"/>
    <mergeCell ref="BE2:BO2"/>
    <mergeCell ref="BP2:BZ2"/>
    <mergeCell ref="CA2:CK2"/>
    <mergeCell ref="CL2:CV2"/>
    <mergeCell ref="CW2:DG2"/>
    <mergeCell ref="DH2:DR2"/>
    <mergeCell ref="DS2:EC2"/>
    <mergeCell ref="ED2:EN2"/>
    <mergeCell ref="EO2:EY2"/>
    <mergeCell ref="EZ2:FJ2"/>
    <mergeCell ref="FK2:FU2"/>
    <mergeCell ref="FV2:GF2"/>
    <mergeCell ref="GG2:GQ2"/>
    <mergeCell ref="GR2:HB2"/>
    <mergeCell ref="B3:F3"/>
    <mergeCell ref="G3:H3"/>
    <mergeCell ref="I3:J3"/>
    <mergeCell ref="K3:L3"/>
    <mergeCell ref="M3:Q3"/>
    <mergeCell ref="R3:S3"/>
    <mergeCell ref="T3:U3"/>
    <mergeCell ref="V3:W3"/>
    <mergeCell ref="X3:AB3"/>
    <mergeCell ref="AC3:AD3"/>
    <mergeCell ref="AE3:AF3"/>
    <mergeCell ref="AG3:AH3"/>
    <mergeCell ref="AI3:AM3"/>
    <mergeCell ref="AN3:AO3"/>
    <mergeCell ref="AP3:AQ3"/>
    <mergeCell ref="AR3:AS3"/>
    <mergeCell ref="AT3:AX3"/>
    <mergeCell ref="AY3:AZ3"/>
    <mergeCell ref="BA3:BB3"/>
    <mergeCell ref="BC3:BD3"/>
    <mergeCell ref="BE3:BI3"/>
    <mergeCell ref="BJ3:BK3"/>
    <mergeCell ref="BL3:BM3"/>
    <mergeCell ref="BN3:BO3"/>
    <mergeCell ref="BP3:BT3"/>
    <mergeCell ref="BU3:BV3"/>
    <mergeCell ref="BW3:BX3"/>
    <mergeCell ref="BY3:BZ3"/>
    <mergeCell ref="CA3:CE3"/>
    <mergeCell ref="CF3:CG3"/>
    <mergeCell ref="CH3:CI3"/>
    <mergeCell ref="CJ3:CK3"/>
    <mergeCell ref="CL3:CP3"/>
    <mergeCell ref="CQ3:CR3"/>
    <mergeCell ref="CS3:CT3"/>
    <mergeCell ref="CU3:CV3"/>
    <mergeCell ref="CW3:DA3"/>
    <mergeCell ref="DB3:DC3"/>
    <mergeCell ref="DD3:DE3"/>
    <mergeCell ref="DF3:DG3"/>
    <mergeCell ref="DH3:DL3"/>
    <mergeCell ref="DM3:DN3"/>
    <mergeCell ref="DO3:DP3"/>
    <mergeCell ref="DQ3:DR3"/>
    <mergeCell ref="DS3:DW3"/>
    <mergeCell ref="DX3:DY3"/>
    <mergeCell ref="DZ3:EA3"/>
    <mergeCell ref="EB3:EC3"/>
    <mergeCell ref="ED3:EH3"/>
    <mergeCell ref="EI3:EJ3"/>
    <mergeCell ref="EK3:EL3"/>
    <mergeCell ref="EM3:EN3"/>
    <mergeCell ref="EO3:ES3"/>
    <mergeCell ref="ET3:EU3"/>
    <mergeCell ref="EV3:EW3"/>
    <mergeCell ref="EX3:EY3"/>
    <mergeCell ref="EZ3:FD3"/>
    <mergeCell ref="FE3:FF3"/>
    <mergeCell ref="FG3:FH3"/>
    <mergeCell ref="FI3:FJ3"/>
    <mergeCell ref="FK3:FO3"/>
    <mergeCell ref="FP3:FQ3"/>
    <mergeCell ref="FR3:FS3"/>
    <mergeCell ref="FT3:FU3"/>
    <mergeCell ref="FV3:FZ3"/>
    <mergeCell ref="GA3:GB3"/>
    <mergeCell ref="GC3:GD3"/>
    <mergeCell ref="GE3:GF3"/>
    <mergeCell ref="GG3:GK3"/>
    <mergeCell ref="GL3:GM3"/>
    <mergeCell ref="GN3:GO3"/>
    <mergeCell ref="GP3:GQ3"/>
    <mergeCell ref="GR3:GV3"/>
    <mergeCell ref="GW3:GX3"/>
    <mergeCell ref="GY3:GZ3"/>
    <mergeCell ref="HA3:HB3"/>
    <mergeCell ref="B4:C4"/>
    <mergeCell ref="D4:E4"/>
    <mergeCell ref="M4:N4"/>
    <mergeCell ref="O4:P4"/>
    <mergeCell ref="X4:Y4"/>
    <mergeCell ref="Z4:AA4"/>
    <mergeCell ref="AI4:AJ4"/>
    <mergeCell ref="AK4:AL4"/>
    <mergeCell ref="AT4:AU4"/>
    <mergeCell ref="AV4:AW4"/>
    <mergeCell ref="BE4:BF4"/>
    <mergeCell ref="BG4:BH4"/>
    <mergeCell ref="BP4:BQ4"/>
    <mergeCell ref="BR4:BS4"/>
    <mergeCell ref="CA4:CB4"/>
    <mergeCell ref="CC4:CD4"/>
    <mergeCell ref="CL4:CM4"/>
    <mergeCell ref="CN4:CO4"/>
    <mergeCell ref="CW4:CX4"/>
    <mergeCell ref="CY4:CZ4"/>
    <mergeCell ref="DH4:DI4"/>
    <mergeCell ref="DJ4:DK4"/>
    <mergeCell ref="DS4:DT4"/>
    <mergeCell ref="DU4:DV4"/>
    <mergeCell ref="ED4:EE4"/>
    <mergeCell ref="EF4:EG4"/>
    <mergeCell ref="EO4:EP4"/>
    <mergeCell ref="EQ4:ER4"/>
    <mergeCell ref="EZ4:FA4"/>
    <mergeCell ref="FB4:FC4"/>
    <mergeCell ref="FK4:FL4"/>
    <mergeCell ref="FM4:FN4"/>
    <mergeCell ref="FV4:FW4"/>
    <mergeCell ref="FX4:FY4"/>
    <mergeCell ref="GG4:GH4"/>
    <mergeCell ref="GI4:GJ4"/>
    <mergeCell ref="GR4:GS4"/>
    <mergeCell ref="GT4:GU4"/>
    <mergeCell ref="A25:M25"/>
    <mergeCell ref="A3:A5"/>
    <mergeCell ref="F4:F5"/>
    <mergeCell ref="G4:G5"/>
    <mergeCell ref="H4:H5"/>
    <mergeCell ref="I4:I5"/>
    <mergeCell ref="J4:J5"/>
    <mergeCell ref="K4:K5"/>
    <mergeCell ref="L4:L5"/>
    <mergeCell ref="Q4:Q5"/>
    <mergeCell ref="R4:R5"/>
    <mergeCell ref="S4:S5"/>
    <mergeCell ref="T4:T5"/>
    <mergeCell ref="U4:U5"/>
    <mergeCell ref="V4:V5"/>
    <mergeCell ref="W4:W5"/>
    <mergeCell ref="AB4:AB5"/>
    <mergeCell ref="AC4:AC5"/>
    <mergeCell ref="AD4:AD5"/>
    <mergeCell ref="AE4:AE5"/>
    <mergeCell ref="AF4:AF5"/>
    <mergeCell ref="AG4:AG5"/>
    <mergeCell ref="AH4:AH5"/>
    <mergeCell ref="AM4:AM5"/>
    <mergeCell ref="AN4:AN5"/>
    <mergeCell ref="AO4:AO5"/>
    <mergeCell ref="AP4:AP5"/>
    <mergeCell ref="AQ4:AQ5"/>
    <mergeCell ref="AR4:AR5"/>
    <mergeCell ref="AS4:AS5"/>
    <mergeCell ref="AX4:AX5"/>
    <mergeCell ref="AY4:AY5"/>
    <mergeCell ref="AZ4:AZ5"/>
    <mergeCell ref="BA4:BA5"/>
    <mergeCell ref="BB4:BB5"/>
    <mergeCell ref="BC4:BC5"/>
    <mergeCell ref="BD4:BD5"/>
    <mergeCell ref="BI4:BI5"/>
    <mergeCell ref="BJ4:BJ5"/>
    <mergeCell ref="BK4:BK5"/>
    <mergeCell ref="BL4:BL5"/>
    <mergeCell ref="BM4:BM5"/>
    <mergeCell ref="BN4:BN5"/>
    <mergeCell ref="BO4:BO5"/>
    <mergeCell ref="BT4:BT5"/>
    <mergeCell ref="BU4:BU5"/>
    <mergeCell ref="BV4:BV5"/>
    <mergeCell ref="BW4:BW5"/>
    <mergeCell ref="BX4:BX5"/>
    <mergeCell ref="BY4:BY5"/>
    <mergeCell ref="BZ4:BZ5"/>
    <mergeCell ref="CE4:CE5"/>
    <mergeCell ref="CF4:CF5"/>
    <mergeCell ref="CG4:CG5"/>
    <mergeCell ref="CH4:CH5"/>
    <mergeCell ref="CI4:CI5"/>
    <mergeCell ref="CJ4:CJ5"/>
    <mergeCell ref="CK4:CK5"/>
    <mergeCell ref="CP4:CP5"/>
    <mergeCell ref="CQ4:CQ5"/>
    <mergeCell ref="CR4:CR5"/>
    <mergeCell ref="CS4:CS5"/>
    <mergeCell ref="CT4:CT5"/>
    <mergeCell ref="CU4:CU5"/>
    <mergeCell ref="CV4:CV5"/>
    <mergeCell ref="DA4:DA5"/>
    <mergeCell ref="DB4:DB5"/>
    <mergeCell ref="DC4:DC5"/>
    <mergeCell ref="DD4:DD5"/>
    <mergeCell ref="DE4:DE5"/>
    <mergeCell ref="DF4:DF5"/>
    <mergeCell ref="DG4:DG5"/>
    <mergeCell ref="DL4:DL5"/>
    <mergeCell ref="DM4:DM5"/>
    <mergeCell ref="DN4:DN5"/>
    <mergeCell ref="DO4:DO5"/>
    <mergeCell ref="DP4:DP5"/>
    <mergeCell ref="DQ4:DQ5"/>
    <mergeCell ref="DR4:DR5"/>
    <mergeCell ref="DW4:DW5"/>
    <mergeCell ref="DX4:DX5"/>
    <mergeCell ref="DY4:DY5"/>
    <mergeCell ref="DZ4:DZ5"/>
    <mergeCell ref="EA4:EA5"/>
    <mergeCell ref="EB4:EB5"/>
    <mergeCell ref="EC4:EC5"/>
    <mergeCell ref="EH4:EH5"/>
    <mergeCell ref="EI4:EI5"/>
    <mergeCell ref="EJ4:EJ5"/>
    <mergeCell ref="EK4:EK5"/>
    <mergeCell ref="EL4:EL5"/>
    <mergeCell ref="EM4:EM5"/>
    <mergeCell ref="EN4:EN5"/>
    <mergeCell ref="ES4:ES5"/>
    <mergeCell ref="ET4:ET5"/>
    <mergeCell ref="EU4:EU5"/>
    <mergeCell ref="EV4:EV5"/>
    <mergeCell ref="EW4:EW5"/>
    <mergeCell ref="EX4:EX5"/>
    <mergeCell ref="EY4:EY5"/>
    <mergeCell ref="FD4:FD5"/>
    <mergeCell ref="FE4:FE5"/>
    <mergeCell ref="FF4:FF5"/>
    <mergeCell ref="FG4:FG5"/>
    <mergeCell ref="FH4:FH5"/>
    <mergeCell ref="FI4:FI5"/>
    <mergeCell ref="FJ4:FJ5"/>
    <mergeCell ref="FO4:FO5"/>
    <mergeCell ref="FP4:FP5"/>
    <mergeCell ref="FQ4:FQ5"/>
    <mergeCell ref="FR4:FR5"/>
    <mergeCell ref="FS4:FS5"/>
    <mergeCell ref="FT4:FT5"/>
    <mergeCell ref="FU4:FU5"/>
    <mergeCell ref="FZ4:FZ5"/>
    <mergeCell ref="GA4:GA5"/>
    <mergeCell ref="GB4:GB5"/>
    <mergeCell ref="GC4:GC5"/>
    <mergeCell ref="GD4:GD5"/>
    <mergeCell ref="GE4:GE5"/>
    <mergeCell ref="GF4:GF5"/>
    <mergeCell ref="GK4:GK5"/>
    <mergeCell ref="GL4:GL5"/>
    <mergeCell ref="GM4:GM5"/>
    <mergeCell ref="GN4:GN5"/>
    <mergeCell ref="GO4:GO5"/>
    <mergeCell ref="GP4:GP5"/>
    <mergeCell ref="GQ4:GQ5"/>
    <mergeCell ref="GV4:GV5"/>
    <mergeCell ref="GW4:GW5"/>
    <mergeCell ref="GX4:GX5"/>
    <mergeCell ref="GY4:GY5"/>
    <mergeCell ref="GZ4:GZ5"/>
    <mergeCell ref="HA4:HA5"/>
    <mergeCell ref="HB4:HB5"/>
  </mergeCells>
  <pageMargins left="0.75" right="0.75" top="1" bottom="1" header="0.5" footer="0.5"/>
  <pageSetup paperSize="9" scale="71" orientation="portrait" horizontalDpi="600"/>
  <headerFooter alignWithMargins="0"/>
  <colBreaks count="1" manualBreakCount="1">
    <brk id="12" max="655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zoomScale="70" zoomScaleNormal="70" workbookViewId="0">
      <selection activeCell="E32" sqref="E32"/>
    </sheetView>
  </sheetViews>
  <sheetFormatPr defaultColWidth="9" defaultRowHeight="14.25"/>
  <cols>
    <col min="1" max="1" width="8.125" style="82" customWidth="1"/>
    <col min="2" max="3" width="11.375" style="82" customWidth="1"/>
    <col min="4" max="4" width="11.3166666666667" style="82" customWidth="1"/>
    <col min="5" max="6" width="14.875" style="82" customWidth="1"/>
    <col min="7" max="7" width="7.75" style="82" customWidth="1"/>
    <col min="8" max="8" width="13.75" style="82" customWidth="1"/>
    <col min="9" max="9" width="14.875" style="82" customWidth="1"/>
    <col min="10" max="10" width="12.625" style="82" customWidth="1"/>
    <col min="11" max="13" width="13.75" style="82" customWidth="1"/>
    <col min="14" max="14" width="12.625" style="82" customWidth="1"/>
    <col min="15" max="16" width="13.75" style="82" customWidth="1"/>
    <col min="17" max="18" width="10.2916666666667" style="82" customWidth="1"/>
    <col min="19" max="19" width="7.875" style="82" customWidth="1"/>
    <col min="20" max="20" width="9.4" style="82" customWidth="1"/>
    <col min="21" max="21" width="9.7" style="82" customWidth="1"/>
    <col min="22" max="22" width="9.25" style="82" customWidth="1"/>
    <col min="23" max="23" width="10.1416666666667" style="82" customWidth="1"/>
    <col min="24" max="35" width="9" style="82"/>
    <col min="36" max="16384" width="9.10833333333333" style="82"/>
  </cols>
  <sheetData>
    <row r="1" s="82" customFormat="1" ht="30" customHeight="1" spans="1:20">
      <c r="A1" s="84" t="s">
        <v>52</v>
      </c>
      <c r="Q1" s="105"/>
      <c r="R1" s="105"/>
      <c r="S1" s="105"/>
      <c r="T1" s="105"/>
    </row>
    <row r="2" s="82" customFormat="1" ht="27.75" customHeight="1" spans="1:23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82" customFormat="1" ht="27.75" customHeight="1" spans="1:23">
      <c r="A3" s="6" t="s">
        <v>54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="82" customFormat="1" ht="27.75" customHeight="1" spans="1:23">
      <c r="A4" s="8" t="s">
        <v>55</v>
      </c>
      <c r="B4" s="36" t="s">
        <v>56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="82" customFormat="1" ht="27.75" customHeight="1" spans="1:23">
      <c r="A5" s="12"/>
      <c r="B5" s="13" t="s">
        <v>57</v>
      </c>
      <c r="C5" s="8" t="s">
        <v>58</v>
      </c>
      <c r="D5" s="13" t="s">
        <v>59</v>
      </c>
      <c r="E5" s="38" t="s">
        <v>60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 t="s">
        <v>61</v>
      </c>
      <c r="R5" s="38"/>
      <c r="S5" s="38"/>
      <c r="T5" s="38"/>
      <c r="U5" s="38"/>
      <c r="V5" s="38"/>
      <c r="W5" s="38"/>
    </row>
    <row r="6" s="82" customFormat="1" ht="27.75" customHeight="1" spans="1:23">
      <c r="A6" s="12"/>
      <c r="B6" s="13"/>
      <c r="C6" s="12"/>
      <c r="D6" s="13"/>
      <c r="E6" s="39" t="s">
        <v>62</v>
      </c>
      <c r="F6" s="40" t="s">
        <v>58</v>
      </c>
      <c r="G6" s="40" t="s">
        <v>63</v>
      </c>
      <c r="H6" s="18" t="s">
        <v>64</v>
      </c>
      <c r="I6" s="18" t="s">
        <v>65</v>
      </c>
      <c r="J6" s="18" t="s">
        <v>66</v>
      </c>
      <c r="K6" s="18" t="s">
        <v>67</v>
      </c>
      <c r="L6" s="18" t="s">
        <v>68</v>
      </c>
      <c r="M6" s="18" t="s">
        <v>69</v>
      </c>
      <c r="N6" s="18" t="s">
        <v>70</v>
      </c>
      <c r="O6" s="18" t="s">
        <v>71</v>
      </c>
      <c r="P6" s="18" t="s">
        <v>72</v>
      </c>
      <c r="Q6" s="39" t="s">
        <v>73</v>
      </c>
      <c r="R6" s="40" t="s">
        <v>58</v>
      </c>
      <c r="S6" s="40" t="s">
        <v>63</v>
      </c>
      <c r="T6" s="18" t="s">
        <v>74</v>
      </c>
      <c r="U6" s="18" t="s">
        <v>75</v>
      </c>
      <c r="V6" s="18" t="s">
        <v>76</v>
      </c>
      <c r="W6" s="18" t="s">
        <v>77</v>
      </c>
    </row>
    <row r="7" s="82" customFormat="1" ht="27.75" customHeight="1" spans="1:23">
      <c r="A7" s="19"/>
      <c r="B7" s="13"/>
      <c r="C7" s="19"/>
      <c r="D7" s="13"/>
      <c r="E7" s="39"/>
      <c r="F7" s="42"/>
      <c r="G7" s="42"/>
      <c r="H7" s="18" t="s">
        <v>78</v>
      </c>
      <c r="I7" s="18" t="s">
        <v>78</v>
      </c>
      <c r="J7" s="18" t="s">
        <v>78</v>
      </c>
      <c r="K7" s="18" t="s">
        <v>78</v>
      </c>
      <c r="L7" s="18" t="s">
        <v>78</v>
      </c>
      <c r="M7" s="18" t="s">
        <v>78</v>
      </c>
      <c r="N7" s="18" t="s">
        <v>78</v>
      </c>
      <c r="O7" s="18" t="s">
        <v>78</v>
      </c>
      <c r="P7" s="18" t="s">
        <v>78</v>
      </c>
      <c r="Q7" s="39"/>
      <c r="R7" s="42"/>
      <c r="S7" s="42"/>
      <c r="T7" s="18" t="s">
        <v>78</v>
      </c>
      <c r="U7" s="18" t="s">
        <v>78</v>
      </c>
      <c r="V7" s="18" t="s">
        <v>78</v>
      </c>
      <c r="W7" s="18" t="s">
        <v>78</v>
      </c>
    </row>
    <row r="8" s="82" customFormat="1" ht="27.75" customHeight="1" spans="1:23">
      <c r="A8" s="22" t="s">
        <v>79</v>
      </c>
      <c r="B8" s="23">
        <f>大地1!B8+都邦1!B8+永诚1!B8+华泰1!B8+渤海1!B8+鼎和1!B8+恒邦1!B8+人保1!B8+太平1!B8+太保1!B8+阳光1!B8+国寿1!B8+天安1!B8+平安1!B8+华安1!B8+大家1!B8+中银1!B8</f>
        <v>58823.7898672642</v>
      </c>
      <c r="C8" s="23">
        <f>大地1!C8+都邦1!C8+永诚1!C8+华泰1!C8+渤海1!C8+鼎和1!C8+恒邦1!C8+人保1!C8+太平1!C8+太保1!C8+阳光1!C8+国寿1!C8+天安1!C8+平安1!C8+华安1!C8+大家1!C8+中银1!C8</f>
        <v>55774.9207689491</v>
      </c>
      <c r="D8" s="353">
        <f>(B8-C8)/C8</f>
        <v>0.0546637997200437</v>
      </c>
      <c r="E8" s="23">
        <f>大地1!E8+都邦1!E8+永诚1!E8+华泰1!E8+渤海1!E8+鼎和1!E8+恒邦1!E8+人保1!E8+太平1!E8+太保1!E8+阳光1!E8+国寿1!E8+天安1!E8+平安1!E8+华安1!E8+大家1!E8+中银1!E8</f>
        <v>26586.5447969435</v>
      </c>
      <c r="F8" s="23">
        <f>大地1!F8+都邦1!F8+永诚1!F8+华泰1!F8+渤海1!F8+鼎和1!F8+恒邦1!F8+人保1!F8+太平1!F8+太保1!F8+阳光1!F8+国寿1!F8+天安1!F8+平安1!F8+华安1!F8+大家1!F8+中银1!F8</f>
        <v>28576.4158185151</v>
      </c>
      <c r="G8" s="353">
        <f>(E8-F8)/F8</f>
        <v>-0.0696333310030568</v>
      </c>
      <c r="H8" s="23">
        <f>大地1!H8+都邦1!H8+永诚1!H8+华泰1!H8+渤海1!H8+鼎和1!H8+恒邦1!H8+人保1!H8+太平1!H8+太保1!H8+阳光1!H8+国寿1!H8+天安1!H8+平安1!H8+华安1!H8+大家1!H8+中银1!H8</f>
        <v>5670.50238694381</v>
      </c>
      <c r="I8" s="23">
        <f>大地1!I8+都邦1!I8+永诚1!I8+华泰1!I8+渤海1!I8+鼎和1!I8+恒邦1!I8+人保1!I8+太平1!I8+太保1!I8+阳光1!I8+国寿1!I8+天安1!I8+平安1!I8+华安1!I8+大家1!I8+中银1!I8</f>
        <v>22156.7421090953</v>
      </c>
      <c r="J8" s="23">
        <f>大地1!J8+都邦1!J8+永诚1!J8+华泰1!J8+渤海1!J8+鼎和1!J8+恒邦1!J8+人保1!J8+太平1!J8+太保1!J8+阳光1!J8+国寿1!J8+天安1!J8+平安1!J8+华安1!J8+大家1!J8+中银1!J8</f>
        <v>128.293418403864</v>
      </c>
      <c r="K8" s="23">
        <f>大地1!K8+都邦1!K8+永诚1!K8+华泰1!K8+渤海1!K8+鼎和1!K8+恒邦1!K8+人保1!K8+太平1!K8+太保1!K8+阳光1!K8+国寿1!K8+天安1!K8+平安1!K8+华安1!K8+大家1!K8+中银1!K8</f>
        <v>4471.39717740014</v>
      </c>
      <c r="L8" s="23">
        <f>大地1!L8+都邦1!L8+永诚1!L8+华泰1!L8+渤海1!L8+鼎和1!L8+恒邦1!L8+人保1!L8+太平1!L8+太保1!L8+阳光1!L8+国寿1!L8+天安1!L8+平安1!L8+华安1!L8+大家1!L8+中银1!L8</f>
        <v>1581.30725436202</v>
      </c>
      <c r="M8" s="23">
        <f>大地1!M8+都邦1!M8+永诚1!M8+华泰1!M8+渤海1!M8+鼎和1!M8+恒邦1!M8+人保1!M8+太平1!M8+太保1!M8+阳光1!M8+国寿1!M8+天安1!M8+平安1!M8+华安1!M8+大家1!M8+中银1!M8</f>
        <v>1522.50421902767</v>
      </c>
      <c r="N8" s="23">
        <f>大地1!N8+都邦1!N8+永诚1!N8+华泰1!N8+渤海1!N8+鼎和1!N8+恒邦1!N8+人保1!N8+太平1!N8+太保1!N8+阳光1!N8+国寿1!N8+天安1!N8+平安1!N8+华安1!N8+大家1!N8+中银1!N8</f>
        <v>384.297437054077</v>
      </c>
      <c r="O8" s="23">
        <f>大地1!O8+都邦1!O8+永诚1!O8+华泰1!O8+渤海1!O8+鼎和1!O8+恒邦1!O8+人保1!O8+太平1!O8+太保1!O8+阳光1!O8+国寿1!O8+天安1!O8+平安1!O8+华安1!O8+大家1!O8+中银1!O8</f>
        <v>909.087741132076</v>
      </c>
      <c r="P8" s="23">
        <f>大地1!P8+都邦1!P8+永诚1!P8+华泰1!P8+渤海1!P8+鼎和1!P8+恒邦1!P8+人保1!P8+太平1!P8+太保1!P8+阳光1!P8+国寿1!P8+天安1!P8+平安1!P8+华安1!P8+大家1!P8+中银1!P8</f>
        <v>367.326292650845</v>
      </c>
      <c r="Q8" s="23">
        <f>大地1!Q8+都邦1!Q8+永诚1!Q8+华泰1!Q8+渤海1!Q8+鼎和1!Q8+恒邦1!Q8+人保1!Q8+太平1!Q8+太保1!Q8+阳光1!Q8+国寿1!Q8+天安1!Q8+平安1!Q8+华安1!Q8+大家1!Q8+中银1!Q8</f>
        <v>32264.1767243208</v>
      </c>
      <c r="R8" s="23">
        <f>大地1!R8+都邦1!R8+永诚1!R8+华泰1!R8+渤海1!R8+鼎和1!R8+恒邦1!R8+人保1!R8+太平1!R8+太保1!R8+阳光1!R8+国寿1!R8+天安1!R8+平安1!R8+华安1!R8+大家1!R8+中银1!R8</f>
        <v>27402.871533434</v>
      </c>
      <c r="S8" s="353">
        <f>(Q8-R8)/R8</f>
        <v>0.177401305733801</v>
      </c>
      <c r="T8" s="23">
        <f>大地1!T8+都邦1!T8+永诚1!T8+华泰1!T8+渤海1!T8+鼎和1!T8+恒邦1!T8+人保1!T8+太平1!T8+太保1!T8+阳光1!T8+国寿1!T8+天安1!T8+平安1!T8+华安1!T8+大家1!T8+中银1!T8</f>
        <v>4.974676</v>
      </c>
      <c r="U8" s="23">
        <f>大地1!U8+都邦1!U8+永诚1!U8+华泰1!U8+渤海1!U8+鼎和1!U8+恒邦1!U8+人保1!U8+太平1!U8+太保1!U8+阳光1!U8+国寿1!U8+天安1!U8+平安1!U8+华安1!U8+大家1!U8+中银1!U8</f>
        <v>1658.91612954657</v>
      </c>
      <c r="V8" s="23">
        <f>大地1!V8+都邦1!V8+永诚1!V8+华泰1!V8+渤海1!V8+鼎和1!V8+恒邦1!V8+人保1!V8+太平1!V8+太保1!V8+阳光1!V8+国寿1!V8+天安1!V8+平安1!V8+华安1!V8+大家1!V8+中银1!V8</f>
        <v>1326.05025419774</v>
      </c>
      <c r="W8" s="23">
        <f>大地1!W8+都邦1!W8+永诚1!W8+华泰1!W8+渤海1!W8+鼎和1!W8+恒邦1!W8+人保1!W8+太平1!W8+太保1!W8+阳光1!W8+国寿1!W8+天安1!W8+平安1!W8+华安1!W8+大家1!W8+中银1!W8</f>
        <v>29274.2356645765</v>
      </c>
    </row>
    <row r="9" s="82" customFormat="1" ht="27.75" customHeight="1" spans="1:23">
      <c r="A9" s="26" t="s">
        <v>33</v>
      </c>
      <c r="B9" s="23">
        <f>大地1!B9+都邦1!B9+永诚1!B9+华泰1!B9+渤海1!B9+鼎和1!B9+恒邦1!B9+人保1!B9+太平1!B9+太保1!B9+阳光1!B9+国寿1!B9+天安1!B9+平安1!B9+华安1!B9+大家1!B9+中银1!B9</f>
        <v>9366.62637030188</v>
      </c>
      <c r="C9" s="23">
        <f>大地1!C9+都邦1!C9+永诚1!C9+华泰1!C9+渤海1!C9+鼎和1!C9+恒邦1!C9+人保1!C9+太平1!C9+太保1!C9+阳光1!C9+国寿1!C9+天安1!C9+平安1!C9+华安1!C9+大家1!C9+中银1!C9</f>
        <v>7506.28698268939</v>
      </c>
      <c r="D9" s="353">
        <f t="shared" ref="D9:D26" si="0">(B9-C9)/C9</f>
        <v>0.247837498340085</v>
      </c>
      <c r="E9" s="23">
        <f>大地1!E9+都邦1!E9+永诚1!E9+华泰1!E9+渤海1!E9+鼎和1!E9+恒邦1!E9+人保1!E9+太平1!E9+太保1!E9+阳光1!E9+国寿1!E9+天安1!E9+平安1!E9+华安1!E9+大家1!E9+中银1!E9</f>
        <v>5920.96049184905</v>
      </c>
      <c r="F9" s="23">
        <f>大地1!F9+都邦1!F9+永诚1!F9+华泰1!F9+渤海1!F9+鼎和1!F9+恒邦1!F9+人保1!F9+太平1!F9+太保1!F9+阳光1!F9+国寿1!F9+天安1!F9+平安1!F9+华安1!F9+大家1!F9+中银1!F9</f>
        <v>5407.79186733005</v>
      </c>
      <c r="G9" s="353">
        <f t="shared" ref="G9:G26" si="1">(E9-F9)/F9</f>
        <v>0.0948943001337005</v>
      </c>
      <c r="H9" s="23">
        <f>大地1!H9+都邦1!H9+永诚1!H9+华泰1!H9+渤海1!H9+鼎和1!H9+恒邦1!H9+人保1!H9+太平1!H9+太保1!H9+阳光1!H9+国寿1!H9+天安1!H9+平安1!H9+华安1!H9+大家1!H9+中银1!H9</f>
        <v>860.75205509434</v>
      </c>
      <c r="I9" s="23">
        <f>大地1!I9+都邦1!I9+永诚1!I9+华泰1!I9+渤海1!I9+鼎和1!I9+恒邦1!I9+人保1!I9+太平1!I9+太保1!I9+阳光1!I9+国寿1!I9+天安1!I9+平安1!I9+华安1!I9+大家1!I9+中银1!I9</f>
        <v>4370.11027241509</v>
      </c>
      <c r="J9" s="23">
        <f>大地1!J9+都邦1!J9+永诚1!J9+华泰1!J9+渤海1!J9+鼎和1!J9+恒邦1!J9+人保1!J9+太平1!J9+太保1!J9+阳光1!J9+国寿1!J9+天安1!J9+平安1!J9+华安1!J9+大家1!J9+中银1!J9</f>
        <v>134.689561</v>
      </c>
      <c r="K9" s="23">
        <f>大地1!K9+都邦1!K9+永诚1!K9+华泰1!K9+渤海1!K9+鼎和1!K9+恒邦1!K9+人保1!K9+太平1!K9+太保1!K9+阳光1!K9+国寿1!K9+天安1!K9+平安1!K9+华安1!K9+大家1!K9+中银1!K9</f>
        <v>558.847561867925</v>
      </c>
      <c r="L9" s="23">
        <f>大地1!L9+都邦1!L9+永诚1!L9+华泰1!L9+渤海1!L9+鼎和1!L9+恒邦1!L9+人保1!L9+太平1!L9+太保1!L9+阳光1!L9+国寿1!L9+天安1!L9+平安1!L9+华安1!L9+大家1!L9+中银1!L9</f>
        <v>111.219670245283</v>
      </c>
      <c r="M9" s="23">
        <f>大地1!M9+都邦1!M9+永诚1!M9+华泰1!M9+渤海1!M9+鼎和1!M9+恒邦1!M9+人保1!M9+太平1!M9+太保1!M9+阳光1!M9+国寿1!M9+天安1!M9+平安1!M9+华安1!M9+大家1!M9+中银1!M9</f>
        <v>441.105290509434</v>
      </c>
      <c r="N9" s="23">
        <f>大地1!N9+都邦1!N9+永诚1!N9+华泰1!N9+渤海1!N9+鼎和1!N9+恒邦1!N9+人保1!N9+太平1!N9+太保1!N9+阳光1!N9+国寿1!N9+天安1!N9+平安1!N9+华安1!N9+大家1!N9+中银1!N9</f>
        <v>85.776246</v>
      </c>
      <c r="O9" s="23">
        <f>大地1!O9+都邦1!O9+永诚1!O9+华泰1!O9+渤海1!O9+鼎和1!O9+恒邦1!O9+人保1!O9+太平1!O9+太保1!O9+阳光1!O9+国寿1!O9+天安1!O9+平安1!O9+华安1!O9+大家1!O9+中银1!O9</f>
        <v>705.775411698113</v>
      </c>
      <c r="P9" s="23">
        <f>大地1!P9+都邦1!P9+永诚1!P9+华泰1!P9+渤海1!P9+鼎和1!P9+恒邦1!P9+人保1!P9+太平1!P9+太保1!P9+阳光1!P9+国寿1!P9+天安1!P9+平安1!P9+华安1!P9+大家1!P9+中银1!P9</f>
        <v>72.6625438867925</v>
      </c>
      <c r="Q9" s="23">
        <f>大地1!Q9+都邦1!Q9+永诚1!Q9+华泰1!Q9+渤海1!Q9+鼎和1!Q9+恒邦1!Q9+人保1!Q9+太平1!Q9+太保1!Q9+阳光1!Q9+国寿1!Q9+天安1!Q9+平安1!Q9+华安1!Q9+大家1!Q9+中银1!Q9</f>
        <v>3442.70587845283</v>
      </c>
      <c r="R9" s="23">
        <f>大地1!R9+都邦1!R9+永诚1!R9+华泰1!R9+渤海1!R9+鼎和1!R9+恒邦1!R9+人保1!R9+太平1!R9+太保1!R9+阳光1!R9+国寿1!R9+天安1!R9+平安1!R9+华安1!R9+大家1!R9+中银1!R9</f>
        <v>1776.93723409859</v>
      </c>
      <c r="S9" s="353">
        <f>(Q9-R9)/R9</f>
        <v>0.937438088633025</v>
      </c>
      <c r="T9" s="23">
        <f>大地1!T9+都邦1!T9+永诚1!T9+华泰1!T9+渤海1!T9+鼎和1!T9+恒邦1!T9+人保1!T9+太平1!T9+太保1!T9+阳光1!T9+国寿1!T9+天安1!T9+平安1!T9+华安1!T9+大家1!T9+中银1!T9</f>
        <v>775.731853</v>
      </c>
      <c r="U9" s="23">
        <f>大地1!U9+都邦1!U9+永诚1!U9+华泰1!U9+渤海1!U9+鼎和1!U9+恒邦1!U9+人保1!U9+太平1!U9+太保1!U9+阳光1!U9+国寿1!U9+天安1!U9+平安1!U9+华安1!U9+大家1!U9+中银1!U9</f>
        <v>260.875731427622</v>
      </c>
      <c r="V9" s="23">
        <f>大地1!V9+都邦1!V9+永诚1!V9+华泰1!V9+渤海1!V9+鼎和1!V9+恒邦1!V9+人保1!V9+太平1!V9+太保1!V9+阳光1!V9+国寿1!V9+天安1!V9+平安1!V9+华安1!V9+大家1!V9+中银1!V9</f>
        <v>138.748603321509</v>
      </c>
      <c r="W9" s="23">
        <f>大地1!W9+都邦1!W9+永诚1!W9+华泰1!W9+渤海1!W9+鼎和1!W9+恒邦1!W9+人保1!W9+太平1!W9+太保1!W9+阳光1!W9+国寿1!W9+天安1!W9+平安1!W9+华安1!W9+大家1!W9+中银1!W9</f>
        <v>2267.3496907037</v>
      </c>
    </row>
    <row r="10" s="82" customFormat="1" ht="27.75" customHeight="1" spans="1:23">
      <c r="A10" s="26" t="s">
        <v>34</v>
      </c>
      <c r="B10" s="23">
        <f>大地1!B10+都邦1!B10+永诚1!B10+华泰1!B10+渤海1!B10+鼎和1!B10+恒邦1!B10+人保1!B10+太平1!B10+太保1!B10+阳光1!B10+国寿1!B10+天安1!B10+平安1!B10+华安1!B10+大家1!B10+中银1!B10</f>
        <v>12168.5396725094</v>
      </c>
      <c r="C10" s="23">
        <f>大地1!C10+都邦1!C10+永诚1!C10+华泰1!C10+渤海1!C10+鼎和1!C10+恒邦1!C10+人保1!C10+太平1!C10+太保1!C10+阳光1!C10+国寿1!C10+天安1!C10+平安1!C10+华安1!C10+大家1!C10+中银1!C10</f>
        <v>6219.76123067111</v>
      </c>
      <c r="D10" s="353">
        <f t="shared" si="0"/>
        <v>0.956431962774308</v>
      </c>
      <c r="E10" s="23">
        <f>大地1!E10+都邦1!E10+永诚1!E10+华泰1!E10+渤海1!E10+鼎和1!E10+恒邦1!E10+人保1!E10+太平1!E10+太保1!E10+阳光1!E10+国寿1!E10+天安1!E10+平安1!E10+华安1!E10+大家1!E10+中银1!E10</f>
        <v>5298.88145318867</v>
      </c>
      <c r="F10" s="23">
        <f>大地1!F10+都邦1!F10+永诚1!F10+华泰1!F10+渤海1!F10+鼎和1!F10+恒邦1!F10+人保1!F10+太平1!F10+太保1!F10+阳光1!F10+国寿1!F10+天安1!F10+平安1!F10+华安1!F10+大家1!F10+中银1!F10</f>
        <v>4560.07419687302</v>
      </c>
      <c r="G10" s="353">
        <f t="shared" si="1"/>
        <v>0.162016498946941</v>
      </c>
      <c r="H10" s="23">
        <f>大地1!H10+都邦1!H10+永诚1!H10+华泰1!H10+渤海1!H10+鼎和1!H10+恒邦1!H10+人保1!H10+太平1!H10+太保1!H10+阳光1!H10+国寿1!H10+天安1!H10+平安1!H10+华安1!H10+大家1!H10+中银1!H10</f>
        <v>1032.41464298113</v>
      </c>
      <c r="I10" s="23">
        <f>大地1!I10+都邦1!I10+永诚1!I10+华泰1!I10+渤海1!I10+鼎和1!I10+恒邦1!I10+人保1!I10+太平1!I10+太保1!I10+阳光1!I10+国寿1!I10+天安1!I10+平安1!I10+华安1!I10+大家1!I10+中银1!I10</f>
        <v>3266.95124922641</v>
      </c>
      <c r="J10" s="23">
        <f>大地1!J10+都邦1!J10+永诚1!J10+华泰1!J10+渤海1!J10+鼎和1!J10+恒邦1!J10+人保1!J10+太平1!J10+太保1!J10+阳光1!J10+国寿1!J10+天安1!J10+平安1!J10+华安1!J10+大家1!J10+中银1!J10</f>
        <v>252.78787409434</v>
      </c>
      <c r="K10" s="23">
        <f>大地1!K10+都邦1!K10+永诚1!K10+华泰1!K10+渤海1!K10+鼎和1!K10+恒邦1!K10+人保1!K10+太平1!K10+太保1!K10+阳光1!K10+国寿1!K10+天安1!K10+平安1!K10+华安1!K10+大家1!K10+中银1!K10</f>
        <v>232.435342132076</v>
      </c>
      <c r="L10" s="23">
        <f>大地1!L10+都邦1!L10+永诚1!L10+华泰1!L10+渤海1!L10+鼎和1!L10+恒邦1!L10+人保1!L10+太平1!L10+太保1!L10+阳光1!L10+国寿1!L10+天安1!L10+平安1!L10+华安1!L10+大家1!L10+中银1!L10</f>
        <v>73.3501329056604</v>
      </c>
      <c r="M10" s="23">
        <f>大地1!M10+都邦1!M10+永诚1!M10+华泰1!M10+渤海1!M10+鼎和1!M10+恒邦1!M10+人保1!M10+太平1!M10+太保1!M10+阳光1!M10+国寿1!M10+天安1!M10+平安1!M10+华安1!M10+大家1!M10+中银1!M10</f>
        <v>494.79733709434</v>
      </c>
      <c r="N10" s="23">
        <f>大地1!N10+都邦1!N10+永诚1!N10+华泰1!N10+渤海1!N10+鼎和1!N10+恒邦1!N10+人保1!N10+太平1!N10+太保1!N10+阳光1!N10+国寿1!N10+天安1!N10+平安1!N10+华安1!N10+大家1!N10+中银1!N10</f>
        <v>88.47532</v>
      </c>
      <c r="O10" s="23">
        <f>大地1!O10+都邦1!O10+永诚1!O10+华泰1!O10+渤海1!O10+鼎和1!O10+恒邦1!O10+人保1!O10+太平1!O10+太保1!O10+阳光1!O10+国寿1!O10+天安1!O10+平安1!O10+华安1!O10+大家1!O10+中银1!O10</f>
        <v>1045.51507667925</v>
      </c>
      <c r="P10" s="23">
        <f>大地1!P10+都邦1!P10+永诚1!P10+华泰1!P10+渤海1!P10+鼎和1!P10+恒邦1!P10+人保1!P10+太平1!P10+太保1!P10+阳光1!P10+国寿1!P10+天安1!P10+平安1!P10+华安1!P10+大家1!P10+中银1!P10</f>
        <v>80.3346476415094</v>
      </c>
      <c r="Q10" s="23">
        <f>大地1!Q10+都邦1!Q10+永诚1!Q10+华泰1!Q10+渤海1!Q10+鼎和1!Q10+恒邦1!Q10+人保1!Q10+太平1!Q10+太保1!Q10+阳光1!Q10+国寿1!Q10+天安1!Q10+平安1!Q10+华安1!Q10+大家1!Q10+中银1!Q10</f>
        <v>6864.00821932075</v>
      </c>
      <c r="R10" s="23">
        <f>大地1!R10+都邦1!R10+永诚1!R10+华泰1!R10+渤海1!R10+鼎和1!R10+恒邦1!R10+人保1!R10+太平1!R10+太保1!R10+阳光1!R10+国寿1!R10+天安1!R10+平安1!R10+华安1!R10+大家1!R10+中银1!R10</f>
        <v>1657.10440694339</v>
      </c>
      <c r="S10" s="353">
        <f t="shared" ref="S10:S26" si="2">(Q10-R10)/R10</f>
        <v>3.14217003500808</v>
      </c>
      <c r="T10" s="23">
        <f>大地1!T10+都邦1!T10+永诚1!T10+华泰1!T10+渤海1!T10+鼎和1!T10+恒邦1!T10+人保1!T10+太平1!T10+太保1!T10+阳光1!T10+国寿1!T10+天安1!T10+平安1!T10+华安1!T10+大家1!T10+中银1!T10</f>
        <v>737.953778</v>
      </c>
      <c r="U10" s="23">
        <f>大地1!U10+都邦1!U10+永诚1!U10+华泰1!U10+渤海1!U10+鼎和1!U10+恒邦1!U10+人保1!U10+太平1!U10+太保1!U10+阳光1!U10+国寿1!U10+天安1!U10+平安1!U10+华安1!U10+大家1!U10+中银1!U10</f>
        <v>142.453617298566</v>
      </c>
      <c r="V10" s="23">
        <f>大地1!V10+都邦1!V10+永诚1!V10+华泰1!V10+渤海1!V10+鼎和1!V10+恒邦1!V10+人保1!V10+太平1!V10+太保1!V10+阳光1!V10+国寿1!V10+天安1!V10+平安1!V10+华安1!V10+大家1!V10+中银1!V10</f>
        <v>129.982214917736</v>
      </c>
      <c r="W10" s="23">
        <f>大地1!W10+都邦1!W10+永诚1!W10+华泰1!W10+渤海1!W10+鼎和1!W10+恒邦1!W10+人保1!W10+太平1!W10+太保1!W10+阳光1!W10+国寿1!W10+天安1!W10+平安1!W10+华安1!W10+大家1!W10+中银1!W10</f>
        <v>5853.61860910445</v>
      </c>
    </row>
    <row r="11" s="82" customFormat="1" ht="27.75" customHeight="1" spans="1:23">
      <c r="A11" s="26" t="s">
        <v>35</v>
      </c>
      <c r="B11" s="23">
        <f>大地1!B11+都邦1!B11+永诚1!B11+华泰1!B11+渤海1!B11+鼎和1!B11+恒邦1!B11+人保1!B11+太平1!B11+太保1!B11+阳光1!B11+国寿1!B11+天安1!B11+平安1!B11+华安1!B11+大家1!B11+中银1!B11</f>
        <v>8349.09548683019</v>
      </c>
      <c r="C11" s="23">
        <f>大地1!C11+都邦1!C11+永诚1!C11+华泰1!C11+渤海1!C11+鼎和1!C11+恒邦1!C11+人保1!C11+太平1!C11+太保1!C11+阳光1!C11+国寿1!C11+天安1!C11+平安1!C11+华安1!C11+大家1!C11+中银1!C11</f>
        <v>5302.24660378533</v>
      </c>
      <c r="D11" s="353">
        <f t="shared" si="0"/>
        <v>0.574633567754031</v>
      </c>
      <c r="E11" s="23">
        <f>大地1!E11+都邦1!E11+永诚1!E11+华泰1!E11+渤海1!E11+鼎和1!E11+恒邦1!E11+人保1!E11+太平1!E11+太保1!E11+阳光1!E11+国寿1!E11+天安1!E11+平安1!E11+华安1!E11+大家1!E11+中银1!E11</f>
        <v>3204.10731498113</v>
      </c>
      <c r="F11" s="23">
        <f>大地1!F11+都邦1!F11+永诚1!F11+华泰1!F11+渤海1!F11+鼎和1!F11+恒邦1!F11+人保1!F11+太平1!F11+太保1!F11+阳光1!F11+国寿1!F11+天安1!F11+平安1!F11+华安1!F11+大家1!F11+中银1!F11</f>
        <v>3134.0506346792</v>
      </c>
      <c r="G11" s="353">
        <f t="shared" si="1"/>
        <v>0.0223533977169149</v>
      </c>
      <c r="H11" s="23">
        <f>大地1!H11+都邦1!H11+永诚1!H11+华泰1!H11+渤海1!H11+鼎和1!H11+恒邦1!H11+人保1!H11+太平1!H11+太保1!H11+阳光1!H11+国寿1!H11+天安1!H11+平安1!H11+华安1!H11+大家1!H11+中银1!H11</f>
        <v>216.756341584906</v>
      </c>
      <c r="I11" s="23">
        <f>大地1!I11+都邦1!I11+永诚1!I11+华泰1!I11+渤海1!I11+鼎和1!I11+恒邦1!I11+人保1!I11+太平1!I11+太保1!I11+阳光1!I11+国寿1!I11+天安1!I11+平安1!I11+华安1!I11+大家1!I11+中银1!I11</f>
        <v>2487.32400496226</v>
      </c>
      <c r="J11" s="23">
        <f>大地1!J11+都邦1!J11+永诚1!J11+华泰1!J11+渤海1!J11+鼎和1!J11+恒邦1!J11+人保1!J11+太平1!J11+太保1!J11+阳光1!J11+国寿1!J11+天安1!J11+平安1!J11+华安1!J11+大家1!J11+中银1!J11</f>
        <v>113.904</v>
      </c>
      <c r="K11" s="23">
        <f>大地1!K11+都邦1!K11+永诚1!K11+华泰1!K11+渤海1!K11+鼎和1!K11+恒邦1!K11+人保1!K11+太平1!K11+太保1!K11+阳光1!K11+国寿1!K11+天安1!K11+平安1!K11+华安1!K11+大家1!K11+中银1!K11</f>
        <v>120.728232981132</v>
      </c>
      <c r="L11" s="23">
        <f>大地1!L11+都邦1!L11+永诚1!L11+华泰1!L11+渤海1!L11+鼎和1!L11+恒邦1!L11+人保1!L11+太平1!L11+太保1!L11+阳光1!L11+国寿1!L11+天安1!L11+平安1!L11+华安1!L11+大家1!L11+中银1!L11</f>
        <v>39.5146660188679</v>
      </c>
      <c r="M11" s="23">
        <f>大地1!M11+都邦1!M11+永诚1!M11+华泰1!M11+渤海1!M11+鼎和1!M11+恒邦1!M11+人保1!M11+太平1!M11+太保1!M11+阳光1!M11+国寿1!M11+天安1!M11+平安1!M11+华安1!M11+大家1!M11+中银1!M11</f>
        <v>333.675172698113</v>
      </c>
      <c r="N11" s="23">
        <f>大地1!N11+都邦1!N11+永诚1!N11+华泰1!N11+渤海1!N11+鼎和1!N11+恒邦1!N11+人保1!N11+太平1!N11+太保1!N11+阳光1!N11+国寿1!N11+天安1!N11+平安1!N11+华安1!N11+大家1!N11+中银1!N11</f>
        <v>42.94344</v>
      </c>
      <c r="O11" s="23">
        <f>大地1!O11+都邦1!O11+永诚1!O11+华泰1!O11+渤海1!O11+鼎和1!O11+恒邦1!O11+人保1!O11+太平1!O11+太保1!O11+阳光1!O11+国寿1!O11+天安1!O11+平安1!O11+华安1!O11+大家1!O11+中银1!O11</f>
        <v>120.970365</v>
      </c>
      <c r="P11" s="23">
        <f>大地1!P11+都邦1!P11+永诚1!P11+华泰1!P11+渤海1!P11+鼎和1!P11+恒邦1!P11+人保1!P11+太平1!P11+太保1!P11+阳光1!P11+国寿1!P11+天安1!P11+平安1!P11+华安1!P11+大家1!P11+中银1!P11</f>
        <v>69.9562683207547</v>
      </c>
      <c r="Q11" s="23">
        <f>大地1!Q11+都邦1!Q11+永诚1!Q11+华泰1!Q11+渤海1!Q11+鼎和1!Q11+恒邦1!Q11+人保1!Q11+太平1!Q11+太保1!Q11+阳光1!Q11+国寿1!Q11+天安1!Q11+平安1!Q11+华安1!Q11+大家1!Q11+中银1!Q11</f>
        <v>5143.51817184906</v>
      </c>
      <c r="R11" s="23">
        <f>大地1!R11+都邦1!R11+永诚1!R11+华泰1!R11+渤海1!R11+鼎和1!R11+恒邦1!R11+人保1!R11+太平1!R11+太保1!R11+阳光1!R11+国寿1!R11+天安1!R11+平安1!R11+华安1!R11+大家1!R11+中银1!R11</f>
        <v>2167.3352885849</v>
      </c>
      <c r="S11" s="353">
        <f t="shared" si="2"/>
        <v>1.37319910718907</v>
      </c>
      <c r="T11" s="23">
        <f>大地1!T11+都邦1!T11+永诚1!T11+华泰1!T11+渤海1!T11+鼎和1!T11+恒邦1!T11+人保1!T11+太平1!T11+太保1!T11+阳光1!T11+国寿1!T11+天安1!T11+平安1!T11+华安1!T11+大家1!T11+中银1!T11</f>
        <v>944.41299</v>
      </c>
      <c r="U11" s="23">
        <f>大地1!U11+都邦1!U11+永诚1!U11+华泰1!U11+渤海1!U11+鼎和1!U11+恒邦1!U11+人保1!U11+太平1!U11+太保1!U11+阳光1!U11+国寿1!U11+天安1!U11+平安1!U11+华安1!U11+大家1!U11+中银1!U11</f>
        <v>137.410716032792</v>
      </c>
      <c r="V11" s="23">
        <f>大地1!V11+都邦1!V11+永诚1!V11+华泰1!V11+渤海1!V11+鼎和1!V11+恒邦1!V11+人保1!V11+太平1!V11+太保1!V11+阳光1!V11+国寿1!V11+天安1!V11+平安1!V11+华安1!V11+大家1!V11+中银1!V11</f>
        <v>128.01408751283</v>
      </c>
      <c r="W11" s="23">
        <f>大地1!W11+都邦1!W11+永诚1!W11+华泰1!W11+渤海1!W11+鼎和1!W11+恒邦1!W11+人保1!W11+太平1!W11+太保1!W11+阳光1!W11+国寿1!W11+天安1!W11+平安1!W11+华安1!W11+大家1!W11+中银1!W11</f>
        <v>3933.68037830343</v>
      </c>
    </row>
    <row r="12" s="82" customFormat="1" ht="27.75" customHeight="1" spans="1:23">
      <c r="A12" s="26" t="s">
        <v>36</v>
      </c>
      <c r="B12" s="23">
        <f>大地1!B12+都邦1!B12+永诚1!B12+华泰1!B12+渤海1!B12+鼎和1!B12+恒邦1!B12+人保1!B12+太平1!B12+太保1!B12+阳光1!B12+国寿1!B12+天安1!B12+平安1!B12+华安1!B12+大家1!B12+中银1!B12</f>
        <v>4676.90008932074</v>
      </c>
      <c r="C12" s="23">
        <f>大地1!C12+都邦1!C12+永诚1!C12+华泰1!C12+渤海1!C12+鼎和1!C12+恒邦1!C12+人保1!C12+太平1!C12+太保1!C12+阳光1!C12+国寿1!C12+天安1!C12+平安1!C12+华安1!C12+大家1!C12+中银1!C12</f>
        <v>5040.85696330327</v>
      </c>
      <c r="D12" s="353">
        <f t="shared" si="0"/>
        <v>-0.072201388897182</v>
      </c>
      <c r="E12" s="23">
        <f>大地1!E12+都邦1!E12+永诚1!E12+华泰1!E12+渤海1!E12+鼎和1!E12+恒邦1!E12+人保1!E12+太平1!E12+太保1!E12+阳光1!E12+国寿1!E12+天安1!E12+平安1!E12+华安1!E12+大家1!E12+中银1!E12</f>
        <v>3902.28518956603</v>
      </c>
      <c r="F12" s="23">
        <f>大地1!F12+都邦1!F12+永诚1!F12+华泰1!F12+渤海1!F12+鼎和1!F12+恒邦1!F12+人保1!F12+太平1!F12+太保1!F12+阳光1!F12+国寿1!F12+天安1!F12+平安1!F12+华安1!F12+大家1!F12+中银1!F12</f>
        <v>3968.56781795461</v>
      </c>
      <c r="G12" s="353">
        <f t="shared" si="1"/>
        <v>-0.0167019013984613</v>
      </c>
      <c r="H12" s="23">
        <f>大地1!H12+都邦1!H12+永诚1!H12+华泰1!H12+渤海1!H12+鼎和1!H12+恒邦1!H12+人保1!H12+太平1!H12+太保1!H12+阳光1!H12+国寿1!H12+天安1!H12+平安1!H12+华安1!H12+大家1!H12+中银1!H12</f>
        <v>285.624089132075</v>
      </c>
      <c r="I12" s="23">
        <f>大地1!I12+都邦1!I12+永诚1!I12+华泰1!I12+渤海1!I12+鼎和1!I12+恒邦1!I12+人保1!I12+太平1!I12+太保1!I12+阳光1!I12+国寿1!I12+天安1!I12+平安1!I12+华安1!I12+大家1!I12+中银1!I12</f>
        <v>2885.24504020754</v>
      </c>
      <c r="J12" s="23">
        <f>大地1!J12+都邦1!J12+永诚1!J12+华泰1!J12+渤海1!J12+鼎和1!J12+恒邦1!J12+人保1!J12+太平1!J12+太保1!J12+阳光1!J12+国寿1!J12+天安1!J12+平安1!J12+华安1!J12+大家1!J12+中银1!J12</f>
        <v>238.178348</v>
      </c>
      <c r="K12" s="23">
        <f>大地1!K12+都邦1!K12+永诚1!K12+华泰1!K12+渤海1!K12+鼎和1!K12+恒邦1!K12+人保1!K12+太平1!K12+太保1!K12+阳光1!K12+国寿1!K12+天安1!K12+平安1!K12+华安1!K12+大家1!K12+中银1!K12</f>
        <v>157.432301471698</v>
      </c>
      <c r="L12" s="23">
        <f>大地1!L12+都邦1!L12+永诚1!L12+华泰1!L12+渤海1!L12+鼎和1!L12+恒邦1!L12+人保1!L12+太平1!L12+太保1!L12+阳光1!L12+国寿1!L12+天安1!L12+平安1!L12+华安1!L12+大家1!L12+中银1!L12</f>
        <v>58.6526148490566</v>
      </c>
      <c r="M12" s="23">
        <f>大地1!M12+都邦1!M12+永诚1!M12+华泰1!M12+渤海1!M12+鼎和1!M12+恒邦1!M12+人保1!M12+太平1!M12+太保1!M12+阳光1!M12+国寿1!M12+天安1!M12+平安1!M12+华安1!M12+大家1!M12+中银1!M12</f>
        <v>276.519435509434</v>
      </c>
      <c r="N12" s="23">
        <f>大地1!N12+都邦1!N12+永诚1!N12+华泰1!N12+渤海1!N12+鼎和1!N12+恒邦1!N12+人保1!N12+太平1!N12+太保1!N12+阳光1!N12+国寿1!N12+天安1!N12+平安1!N12+华安1!N12+大家1!N12+中银1!N12</f>
        <v>109.203662</v>
      </c>
      <c r="O12" s="23">
        <f>大地1!O12+都邦1!O12+永诚1!O12+华泰1!O12+渤海1!O12+鼎和1!O12+恒邦1!O12+人保1!O12+太平1!O12+太保1!O12+阳光1!O12+国寿1!O12+天安1!O12+平安1!O12+华安1!O12+大家1!O12+中银1!O12</f>
        <v>234.730424320755</v>
      </c>
      <c r="P12" s="23">
        <f>大地1!P12+都邦1!P12+永诚1!P12+华泰1!P12+渤海1!P12+鼎和1!P12+恒邦1!P12+人保1!P12+太平1!P12+太保1!P12+阳光1!P12+国寿1!P12+天安1!P12+平安1!P12+华安1!P12+大家1!P12+中银1!P12</f>
        <v>101.14815190566</v>
      </c>
      <c r="Q12" s="23">
        <f>大地1!Q12+都邦1!Q12+永诚1!Q12+华泰1!Q12+渤海1!Q12+鼎和1!Q12+恒邦1!Q12+人保1!Q12+太平1!Q12+太保1!Q12+阳光1!Q12+国寿1!Q12+天安1!Q12+平安1!Q12+华安1!Q12+大家1!Q12+中银1!Q12</f>
        <v>772.934899754717</v>
      </c>
      <c r="R12" s="23">
        <f>大地1!R12+都邦1!R12+永诚1!R12+华泰1!R12+渤海1!R12+鼎和1!R12+恒邦1!R12+人保1!R12+太平1!R12+太保1!R12+阳光1!R12+国寿1!R12+天安1!R12+平安1!R12+华安1!R12+大家1!R12+中银1!R12</f>
        <v>1071.47944284906</v>
      </c>
      <c r="S12" s="353">
        <f t="shared" si="2"/>
        <v>-0.278628344283034</v>
      </c>
      <c r="T12" s="23">
        <f>大地1!T12+都邦1!T12+永诚1!T12+华泰1!T12+渤海1!T12+鼎和1!T12+恒邦1!T12+人保1!T12+太平1!T12+太保1!T12+阳光1!T12+国寿1!T12+天安1!T12+平安1!T12+华安1!T12+大家1!T12+中银1!T12</f>
        <v>213.759533</v>
      </c>
      <c r="U12" s="23">
        <f>大地1!U12+都邦1!U12+永诚1!U12+华泰1!U12+渤海1!U12+鼎和1!U12+恒邦1!U12+人保1!U12+太平1!U12+太保1!U12+阳光1!U12+国寿1!U12+天安1!U12+平安1!U12+华安1!U12+大家1!U12+中银1!U12</f>
        <v>260.530998042038</v>
      </c>
      <c r="V12" s="23">
        <f>大地1!V12+都邦1!V12+永诚1!V12+华泰1!V12+渤海1!V12+鼎和1!V12+恒邦1!V12+人保1!V12+太平1!V12+太保1!V12+阳光1!V12+国寿1!V12+天安1!V12+平安1!V12+华安1!V12+大家1!V12+中银1!V12</f>
        <v>157.434455095849</v>
      </c>
      <c r="W12" s="23">
        <f>大地1!W12+都邦1!W12+永诚1!W12+华泰1!W12+渤海1!W12+鼎和1!W12+恒邦1!W12+人保1!W12+太平1!W12+太保1!W12+阳光1!W12+国寿1!W12+天安1!W12+平安1!W12+华安1!W12+大家1!W12+中银1!W12</f>
        <v>141.20991361683</v>
      </c>
    </row>
    <row r="13" s="82" customFormat="1" ht="27.75" customHeight="1" spans="1:23">
      <c r="A13" s="26" t="s">
        <v>37</v>
      </c>
      <c r="B13" s="23">
        <f>大地1!B13+都邦1!B13+永诚1!B13+华泰1!B13+渤海1!B13+鼎和1!B13+恒邦1!B13+人保1!B13+太平1!B13+太保1!B13+阳光1!B13+国寿1!B13+天安1!B13+平安1!B13+华安1!B13+大家1!B13+中银1!B13</f>
        <v>3231.1579114717</v>
      </c>
      <c r="C13" s="23">
        <f>大地1!C13+都邦1!C13+永诚1!C13+华泰1!C13+渤海1!C13+鼎和1!C13+恒邦1!C13+人保1!C13+太平1!C13+太保1!C13+阳光1!C13+国寿1!C13+天安1!C13+平安1!C13+华安1!C13+大家1!C13+中银1!C13</f>
        <v>6988.39768584173</v>
      </c>
      <c r="D13" s="353">
        <f t="shared" si="0"/>
        <v>-0.537639662662885</v>
      </c>
      <c r="E13" s="23">
        <f>大地1!E13+都邦1!E13+永诚1!E13+华泰1!E13+渤海1!E13+鼎和1!E13+恒邦1!E13+人保1!E13+太平1!E13+太保1!E13+阳光1!E13+国寿1!E13+天安1!E13+平安1!E13+华安1!E13+大家1!E13+中银1!E13</f>
        <v>2206.13017394339</v>
      </c>
      <c r="F13" s="23">
        <f>大地1!F13+都邦1!F13+永诚1!F13+华泰1!F13+渤海1!F13+鼎和1!F13+恒邦1!F13+人保1!F13+太平1!F13+太保1!F13+阳光1!F13+国寿1!F13+天安1!F13+平安1!F13+华安1!F13+大家1!F13+中银1!F13</f>
        <v>2091.63429618135</v>
      </c>
      <c r="G13" s="353">
        <f t="shared" si="1"/>
        <v>0.0547399122165267</v>
      </c>
      <c r="H13" s="23">
        <f>大地1!H13+都邦1!H13+永诚1!H13+华泰1!H13+渤海1!H13+鼎和1!H13+恒邦1!H13+人保1!H13+太平1!H13+太保1!H13+阳光1!H13+国寿1!H13+天安1!H13+平安1!H13+华安1!H13+大家1!H13+中银1!H13</f>
        <v>134.285551660377</v>
      </c>
      <c r="I13" s="23">
        <f>大地1!I13+都邦1!I13+永诚1!I13+华泰1!I13+渤海1!I13+鼎和1!I13+恒邦1!I13+人保1!I13+太平1!I13+太保1!I13+阳光1!I13+国寿1!I13+天安1!I13+平安1!I13+华安1!I13+大家1!I13+中银1!I13</f>
        <v>1839.31761211321</v>
      </c>
      <c r="J13" s="23">
        <f>大地1!J13+都邦1!J13+永诚1!J13+华泰1!J13+渤海1!J13+鼎和1!J13+恒邦1!J13+人保1!J13+太平1!J13+太保1!J13+阳光1!J13+国寿1!J13+天安1!J13+平安1!J13+华安1!J13+大家1!J13+中银1!J13</f>
        <v>56.992581</v>
      </c>
      <c r="K13" s="23">
        <f>大地1!K13+都邦1!K13+永诚1!K13+华泰1!K13+渤海1!K13+鼎和1!K13+恒邦1!K13+人保1!K13+太平1!K13+太保1!K13+阳光1!K13+国寿1!K13+天安1!K13+平安1!K13+华安1!K13+大家1!K13+中银1!K13</f>
        <v>100.481715641509</v>
      </c>
      <c r="L13" s="23">
        <f>大地1!L13+都邦1!L13+永诚1!L13+华泰1!L13+渤海1!L13+鼎和1!L13+恒邦1!L13+人保1!L13+太平1!L13+太保1!L13+阳光1!L13+国寿1!L13+天安1!L13+平安1!L13+华安1!L13+大家1!L13+中银1!L13</f>
        <v>46.3022609433962</v>
      </c>
      <c r="M13" s="23">
        <f>大地1!M13+都邦1!M13+永诚1!M13+华泰1!M13+渤海1!M13+鼎和1!M13+恒邦1!M13+人保1!M13+太平1!M13+太保1!M13+阳光1!M13+国寿1!M13+天安1!M13+平安1!M13+华安1!M13+大家1!M13+中银1!M13</f>
        <v>138.212403584906</v>
      </c>
      <c r="N13" s="23">
        <f>大地1!N13+都邦1!N13+永诚1!N13+华泰1!N13+渤海1!N13+鼎和1!N13+恒邦1!N13+人保1!N13+太平1!N13+太保1!N13+阳光1!N13+国寿1!N13+天安1!N13+平安1!N13+华安1!N13+大家1!N13+中银1!N13</f>
        <v>12.188121</v>
      </c>
      <c r="O13" s="23">
        <f>大地1!O13+都邦1!O13+永诚1!O13+华泰1!O13+渤海1!O13+鼎和1!O13+恒邦1!O13+人保1!O13+太平1!O13+太保1!O13+阳光1!O13+国寿1!O13+天安1!O13+平安1!O13+华安1!O13+大家1!O13+中银1!O13</f>
        <v>72.4400663584906</v>
      </c>
      <c r="P13" s="23">
        <f>大地1!P13+都邦1!P13+永诚1!P13+华泰1!P13+渤海1!P13+鼎和1!P13+恒邦1!P13+人保1!P13+太平1!P13+太保1!P13+阳光1!P13+国寿1!P13+天安1!P13+平安1!P13+华安1!P13+大家1!P13+中银1!P13</f>
        <v>40.4319899245283</v>
      </c>
      <c r="Q13" s="23">
        <f>大地1!Q13+都邦1!Q13+永诚1!Q13+华泰1!Q13+渤海1!Q13+鼎和1!Q13+恒邦1!Q13+人保1!Q13+太平1!Q13+太保1!Q13+阳光1!Q13+国寿1!Q13+天安1!Q13+平安1!Q13+华安1!Q13+大家1!Q13+中银1!Q13</f>
        <v>1025.0277375283</v>
      </c>
      <c r="R13" s="23">
        <f>大地1!R13+都邦1!R13+永诚1!R13+华泰1!R13+渤海1!R13+鼎和1!R13+恒邦1!R13+人保1!R13+太平1!R13+太保1!R13+阳光1!R13+国寿1!R13+天安1!R13+平安1!R13+华安1!R13+大家1!R13+中银1!R13</f>
        <v>4896.76338966038</v>
      </c>
      <c r="S13" s="353">
        <f t="shared" si="2"/>
        <v>-0.790672398079787</v>
      </c>
      <c r="T13" s="23">
        <f>大地1!T13+都邦1!T13+永诚1!T13+华泰1!T13+渤海1!T13+鼎和1!T13+恒邦1!T13+人保1!T13+太平1!T13+太保1!T13+阳光1!T13+国寿1!T13+天安1!T13+平安1!T13+华安1!T13+大家1!T13+中银1!T13</f>
        <v>655.5076</v>
      </c>
      <c r="U13" s="23">
        <f>大地1!U13+都邦1!U13+永诚1!U13+华泰1!U13+渤海1!U13+鼎和1!U13+恒邦1!U13+人保1!U13+太平1!U13+太保1!U13+阳光1!U13+国寿1!U13+天安1!U13+平安1!U13+华安1!U13+大家1!U13+中银1!U13</f>
        <v>137.617666736226</v>
      </c>
      <c r="V13" s="23">
        <f>大地1!V13+都邦1!V13+永诚1!V13+华泰1!V13+渤海1!V13+鼎和1!V13+恒邦1!V13+人保1!V13+太平1!V13+太保1!V13+阳光1!V13+国寿1!V13+天安1!V13+平安1!V13+华安1!V13+大家1!V13+中银1!V13</f>
        <v>149.983976815094</v>
      </c>
      <c r="W13" s="23">
        <f>大地1!W13+都邦1!W13+永诚1!W13+华泰1!W13+渤海1!W13+鼎和1!W13+恒邦1!W13+人保1!W13+太平1!W13+太保1!W13+阳光1!W13+国寿1!W13+天安1!W13+平安1!W13+华安1!W13+大家1!W13+中银1!W13</f>
        <v>81.9184939769811</v>
      </c>
    </row>
    <row r="14" s="82" customFormat="1" ht="27.75" customHeight="1" spans="1:23">
      <c r="A14" s="26" t="s">
        <v>38</v>
      </c>
      <c r="B14" s="23">
        <f>大地1!B14+都邦1!B14+永诚1!B14+华泰1!B14+渤海1!B14+鼎和1!B14+恒邦1!B14+人保1!B14+太平1!B14+太保1!B14+阳光1!B14+国寿1!B14+天安1!B14+平安1!B14+华安1!B14+大家1!B14+中银1!B14</f>
        <v>5116.23370918862</v>
      </c>
      <c r="C14" s="23">
        <f>大地1!C14+都邦1!C14+永诚1!C14+华泰1!C14+渤海1!C14+鼎和1!C14+恒邦1!C14+人保1!C14+太平1!C14+太保1!C14+阳光1!C14+国寿1!C14+天安1!C14+平安1!C14+华安1!C14+大家1!C14+中银1!C14</f>
        <v>7126.12961675514</v>
      </c>
      <c r="D14" s="353">
        <f t="shared" si="0"/>
        <v>-0.282045937368414</v>
      </c>
      <c r="E14" s="23">
        <f>大地1!E14+都邦1!E14+永诚1!E14+华泰1!E14+渤海1!E14+鼎和1!E14+恒邦1!E14+人保1!E14+太平1!E14+太保1!E14+阳光1!E14+国寿1!E14+天安1!E14+平安1!E14+华安1!E14+大家1!E14+中银1!E14</f>
        <v>3064.56254235849</v>
      </c>
      <c r="F14" s="23">
        <f>大地1!F14+都邦1!F14+永诚1!F14+华泰1!F14+渤海1!F14+鼎和1!F14+恒邦1!F14+人保1!F14+太平1!F14+太保1!F14+阳光1!F14+国寿1!F14+天安1!F14+平安1!F14+华安1!F14+大家1!F14+中银1!F14</f>
        <v>2563.96151196442</v>
      </c>
      <c r="G14" s="353">
        <f t="shared" si="1"/>
        <v>0.195245142354154</v>
      </c>
      <c r="H14" s="23">
        <f>大地1!H14+都邦1!H14+永诚1!H14+华泰1!H14+渤海1!H14+鼎和1!H14+恒邦1!H14+人保1!H14+太平1!H14+太保1!H14+阳光1!H14+国寿1!H14+天安1!H14+平安1!H14+华安1!H14+大家1!H14+中银1!H14</f>
        <v>307.221505358491</v>
      </c>
      <c r="I14" s="23">
        <f>大地1!I14+都邦1!I14+永诚1!I14+华泰1!I14+渤海1!I14+鼎和1!I14+恒邦1!I14+人保1!I14+太平1!I14+太保1!I14+阳光1!I14+国寿1!I14+天安1!I14+平安1!I14+华安1!I14+大家1!I14+中银1!I14</f>
        <v>2242.18078084906</v>
      </c>
      <c r="J14" s="23">
        <f>大地1!J14+都邦1!J14+永诚1!J14+华泰1!J14+渤海1!J14+鼎和1!J14+恒邦1!J14+人保1!J14+太平1!J14+太保1!J14+阳光1!J14+国寿1!J14+天安1!J14+平安1!J14+华安1!J14+大家1!J14+中银1!J14</f>
        <v>92.245794</v>
      </c>
      <c r="K14" s="23">
        <f>大地1!K14+都邦1!K14+永诚1!K14+华泰1!K14+渤海1!K14+鼎和1!K14+恒邦1!K14+人保1!K14+太平1!K14+太保1!K14+阳光1!K14+国寿1!K14+天安1!K14+平安1!K14+华安1!K14+大家1!K14+中银1!K14</f>
        <v>114.160892018868</v>
      </c>
      <c r="L14" s="23">
        <f>大地1!L14+都邦1!L14+永诚1!L14+华泰1!L14+渤海1!L14+鼎和1!L14+恒邦1!L14+人保1!L14+太平1!L14+太保1!L14+阳光1!L14+国寿1!L14+天安1!L14+平安1!L14+华安1!L14+大家1!L14+中银1!L14</f>
        <v>45.0995820943396</v>
      </c>
      <c r="M14" s="23">
        <f>大地1!M14+都邦1!M14+永诚1!M14+华泰1!M14+渤海1!M14+鼎和1!M14+恒邦1!M14+人保1!M14+太平1!M14+太保1!M14+阳光1!M14+国寿1!M14+天安1!M14+平安1!M14+华安1!M14+大家1!M14+中银1!M14</f>
        <v>319.494114056604</v>
      </c>
      <c r="N14" s="23">
        <f>大地1!N14+都邦1!N14+永诚1!N14+华泰1!N14+渤海1!N14+鼎和1!N14+恒邦1!N14+人保1!N14+太平1!N14+太保1!N14+阳光1!N14+国寿1!N14+天安1!N14+平安1!N14+华安1!N14+大家1!N14+中银1!N14</f>
        <v>31.979347</v>
      </c>
      <c r="O14" s="23">
        <f>大地1!O14+都邦1!O14+永诚1!O14+华泰1!O14+渤海1!O14+鼎和1!O14+恒邦1!O14+人保1!O14+太平1!O14+太保1!O14+阳光1!O14+国寿1!O14+天安1!O14+平安1!O14+华安1!O14+大家1!O14+中银1!O14</f>
        <v>257.051198415094</v>
      </c>
      <c r="P14" s="23">
        <f>大地1!P14+都邦1!P14+永诚1!P14+华泰1!P14+渤海1!P14+鼎和1!P14+恒邦1!P14+人保1!P14+太平1!P14+太保1!P14+阳光1!P14+国寿1!P14+天安1!P14+平安1!P14+华安1!P14+大家1!P14+中银1!P14</f>
        <v>70.5401579811321</v>
      </c>
      <c r="Q14" s="23">
        <f>大地1!Q14+都邦1!Q14+永诚1!Q14+华泰1!Q14+渤海1!Q14+鼎和1!Q14+恒邦1!Q14+人保1!Q14+太平1!Q14+太保1!Q14+阳光1!Q14+国寿1!Q14+天安1!Q14+平安1!Q14+华安1!Q14+大家1!Q14+中银1!Q14</f>
        <v>2050.94116683013</v>
      </c>
      <c r="R14" s="23">
        <f>大地1!R14+都邦1!R14+永诚1!R14+华泰1!R14+渤海1!R14+鼎和1!R14+恒邦1!R14+人保1!R14+太平1!R14+太保1!R14+阳光1!R14+国寿1!R14+天安1!R14+平安1!R14+华安1!R14+大家1!R14+中银1!R14</f>
        <v>4561.74086883013</v>
      </c>
      <c r="S14" s="353">
        <f t="shared" si="2"/>
        <v>-0.550403842347998</v>
      </c>
      <c r="T14" s="23">
        <f>大地1!T14+都邦1!T14+永诚1!T14+华泰1!T14+渤海1!T14+鼎和1!T14+恒邦1!T14+人保1!T14+太平1!T14+太保1!T14+阳光1!T14+国寿1!T14+天安1!T14+平安1!T14+华安1!T14+大家1!T14+中银1!T14</f>
        <v>874.069756</v>
      </c>
      <c r="U14" s="23">
        <f>大地1!U14+都邦1!U14+永诚1!U14+华泰1!U14+渤海1!U14+鼎和1!U14+恒邦1!U14+人保1!U14+太平1!U14+太保1!U14+阳光1!U14+国寿1!U14+天安1!U14+平安1!U14+华安1!U14+大家1!U14+中银1!U14</f>
        <v>572.734198026584</v>
      </c>
      <c r="V14" s="23">
        <f>大地1!V14+都邦1!V14+永诚1!V14+华泰1!V14+渤海1!V14+鼎和1!V14+恒邦1!V14+人保1!V14+太平1!V14+太保1!V14+阳光1!V14+国寿1!V14+天安1!V14+平安1!V14+华安1!V14+大家1!V14+中银1!V14</f>
        <v>258.214354949434</v>
      </c>
      <c r="W14" s="23">
        <f>大地1!W14+都邦1!W14+永诚1!W14+华泰1!W14+渤海1!W14+鼎和1!W14+恒邦1!W14+人保1!W14+太平1!W14+太保1!W14+阳光1!W14+国寿1!W14+天安1!W14+平安1!W14+华安1!W14+大家1!W14+中银1!W14</f>
        <v>345.922857854113</v>
      </c>
    </row>
    <row r="15" s="82" customFormat="1" ht="27.75" customHeight="1" spans="1:23">
      <c r="A15" s="26" t="s">
        <v>39</v>
      </c>
      <c r="B15" s="23">
        <f>大地1!B15+都邦1!B15+永诚1!B15+华泰1!B15+渤海1!B15+鼎和1!B15+恒邦1!B15+人保1!B15+太平1!B15+太保1!B15+阳光1!B15+国寿1!B15+天安1!B15+平安1!B15+华安1!B15+大家1!B15+中银1!B15</f>
        <v>4320.64726141509</v>
      </c>
      <c r="C15" s="23">
        <f>大地1!C15+都邦1!C15+永诚1!C15+华泰1!C15+渤海1!C15+鼎和1!C15+恒邦1!C15+人保1!C15+太平1!C15+太保1!C15+阳光1!C15+国寿1!C15+天安1!C15+平安1!C15+华安1!C15+大家1!C15+中银1!C15</f>
        <v>4738.72703989859</v>
      </c>
      <c r="D15" s="353">
        <f t="shared" si="0"/>
        <v>-0.0882261786685322</v>
      </c>
      <c r="E15" s="23">
        <f>大地1!E15+都邦1!E15+永诚1!E15+华泰1!E15+渤海1!E15+鼎和1!E15+恒邦1!E15+人保1!E15+太平1!E15+太保1!E15+阳光1!E15+国寿1!E15+天安1!E15+平安1!E15+华安1!E15+大家1!E15+中银1!E15</f>
        <v>3330.16070554717</v>
      </c>
      <c r="F15" s="23">
        <f>大地1!F15+都邦1!F15+永诚1!F15+华泰1!F15+渤海1!F15+鼎和1!F15+恒邦1!F15+人保1!F15+太平1!F15+太保1!F15+阳光1!F15+国寿1!F15+天安1!F15+平安1!F15+华安1!F15+大家1!F15+中银1!F15</f>
        <v>2314.56175916309</v>
      </c>
      <c r="G15" s="353">
        <f t="shared" si="1"/>
        <v>0.43878671301962</v>
      </c>
      <c r="H15" s="23">
        <f>大地1!H15+都邦1!H15+永诚1!H15+华泰1!H15+渤海1!H15+鼎和1!H15+恒邦1!H15+人保1!H15+太平1!H15+太保1!H15+阳光1!H15+国寿1!H15+天安1!H15+平安1!H15+华安1!H15+大家1!H15+中银1!H15</f>
        <v>258.710171584906</v>
      </c>
      <c r="I15" s="23">
        <f>大地1!I15+都邦1!I15+永诚1!I15+华泰1!I15+渤海1!I15+鼎和1!I15+恒邦1!I15+人保1!I15+太平1!I15+太保1!I15+阳光1!I15+国寿1!I15+天安1!I15+平安1!I15+华安1!I15+大家1!I15+中银1!I15</f>
        <v>2318.67430360377</v>
      </c>
      <c r="J15" s="23">
        <f>大地1!J15+都邦1!J15+永诚1!J15+华泰1!J15+渤海1!J15+鼎和1!J15+恒邦1!J15+人保1!J15+太平1!J15+太保1!J15+阳光1!J15+国寿1!J15+天安1!J15+平安1!J15+华安1!J15+大家1!J15+中银1!J15</f>
        <v>127.12281</v>
      </c>
      <c r="K15" s="23">
        <f>大地1!K15+都邦1!K15+永诚1!K15+华泰1!K15+渤海1!K15+鼎和1!K15+恒邦1!K15+人保1!K15+太平1!K15+太保1!K15+阳光1!K15+国寿1!K15+天安1!K15+平安1!K15+华安1!K15+大家1!K15+中银1!K15</f>
        <v>155.457102</v>
      </c>
      <c r="L15" s="23">
        <f>大地1!L15+都邦1!L15+永诚1!L15+华泰1!L15+渤海1!L15+鼎和1!L15+恒邦1!L15+人保1!L15+太平1!L15+太保1!L15+阳光1!L15+国寿1!L15+天安1!L15+平安1!L15+华安1!L15+大家1!L15+中银1!L15</f>
        <v>39.7069083584906</v>
      </c>
      <c r="M15" s="23">
        <f>大地1!M15+都邦1!M15+永诚1!M15+华泰1!M15+渤海1!M15+鼎和1!M15+恒邦1!M15+人保1!M15+太平1!M15+太保1!M15+阳光1!M15+国寿1!M15+天安1!M15+平安1!M15+华安1!M15+大家1!M15+中银1!M15</f>
        <v>393.606236320755</v>
      </c>
      <c r="N15" s="23">
        <f>大地1!N15+都邦1!N15+永诚1!N15+华泰1!N15+渤海1!N15+鼎和1!N15+恒邦1!N15+人保1!N15+太平1!N15+太保1!N15+阳光1!N15+国寿1!N15+天安1!N15+平安1!N15+华安1!N15+大家1!N15+中银1!N15</f>
        <v>45.474828</v>
      </c>
      <c r="O15" s="23">
        <f>大地1!O15+都邦1!O15+永诚1!O15+华泰1!O15+渤海1!O15+鼎和1!O15+恒邦1!O15+人保1!O15+太平1!O15+太保1!O15+阳光1!O15+国寿1!O15+天安1!O15+平安1!O15+华安1!O15+大家1!O15+中银1!O15</f>
        <v>331.628235226415</v>
      </c>
      <c r="P15" s="23">
        <f>大地1!P15+都邦1!P15+永诚1!P15+华泰1!P15+渤海1!P15+鼎和1!P15+恒邦1!P15+人保1!P15+太平1!P15+太保1!P15+阳光1!P15+国寿1!P15+天安1!P15+平安1!P15+华安1!P15+大家1!P15+中银1!P15</f>
        <v>73.6050956792453</v>
      </c>
      <c r="Q15" s="23">
        <f>大地1!Q15+都邦1!Q15+永诚1!Q15+华泰1!Q15+渤海1!Q15+鼎和1!Q15+恒邦1!Q15+人保1!Q15+太平1!Q15+太保1!Q15+阳光1!Q15+国寿1!Q15+天安1!Q15+平安1!Q15+华安1!Q15+大家1!Q15+中银1!Q15</f>
        <v>990.486555867923</v>
      </c>
      <c r="R15" s="23">
        <f>大地1!R15+都邦1!R15+永诚1!R15+华泰1!R15+渤海1!R15+鼎和1!R15+恒邦1!R15+人保1!R15+太平1!R15+太保1!R15+阳光1!R15+国寿1!R15+天安1!R15+平安1!R15+华安1!R15+大家1!R15+中银1!R15</f>
        <v>2424.171929</v>
      </c>
      <c r="S15" s="353">
        <f t="shared" si="2"/>
        <v>-0.591412414268607</v>
      </c>
      <c r="T15" s="23">
        <f>大地1!T15+都邦1!T15+永诚1!T15+华泰1!T15+渤海1!T15+鼎和1!T15+恒邦1!T15+人保1!T15+太平1!T15+太保1!T15+阳光1!T15+国寿1!T15+天安1!T15+平安1!T15+华安1!T15+大家1!T15+中银1!T15</f>
        <v>440.316114</v>
      </c>
      <c r="U15" s="23">
        <f>大地1!U15+都邦1!U15+永诚1!U15+华泰1!U15+渤海1!U15+鼎和1!U15+恒邦1!U15+人保1!U15+太平1!U15+太保1!U15+阳光1!U15+国寿1!U15+天安1!U15+平安1!U15+华安1!U15+大家1!U15+中银1!U15</f>
        <v>275.376671344942</v>
      </c>
      <c r="V15" s="23">
        <f>大地1!V15+都邦1!V15+永诚1!V15+华泰1!V15+渤海1!V15+鼎和1!V15+恒邦1!V15+人保1!V15+太平1!V15+太保1!V15+阳光1!V15+国寿1!V15+天安1!V15+平安1!V15+华安1!V15+大家1!V15+中银1!V15</f>
        <v>185.059349736226</v>
      </c>
      <c r="W15" s="23">
        <f>大地1!W15+都邦1!W15+永诚1!W15+华泰1!W15+渤海1!W15+鼎和1!W15+恒邦1!W15+人保1!W15+太平1!W15+太保1!W15+阳光1!W15+国寿1!W15+天安1!W15+平安1!W15+华安1!W15+大家1!W15+中银1!W15</f>
        <v>89.7344207867547</v>
      </c>
    </row>
    <row r="16" s="82" customFormat="1" ht="27.75" customHeight="1" spans="1:23">
      <c r="A16" s="26" t="s">
        <v>40</v>
      </c>
      <c r="B16" s="23">
        <f>大地1!B16+都邦1!B16+永诚1!B16+华泰1!B16+渤海1!B16+鼎和1!B16+恒邦1!B16+人保1!B16+太平1!B16+太保1!B16+阳光1!B16+国寿1!B16+天安1!B16+平安1!B16+华安1!B16+大家1!B16+中银1!B16</f>
        <v>16751.197425566</v>
      </c>
      <c r="C16" s="23">
        <f>大地1!C16+都邦1!C16+永诚1!C16+华泰1!C16+渤海1!C16+鼎和1!C16+恒邦1!C16+人保1!C16+太平1!C16+太保1!C16+阳光1!C16+国寿1!C16+天安1!C16+平安1!C16+华安1!C16+大家1!C16+中银1!C16</f>
        <v>18942.0473046276</v>
      </c>
      <c r="D16" s="353">
        <f t="shared" si="0"/>
        <v>-0.115660669822442</v>
      </c>
      <c r="E16" s="23">
        <f>大地1!E16+都邦1!E16+永诚1!E16+华泰1!E16+渤海1!E16+鼎和1!E16+恒邦1!E16+人保1!E16+太平1!E16+太保1!E16+阳光1!E16+国寿1!E16+天安1!E16+平安1!E16+华安1!E16+大家1!E16+中银1!E16</f>
        <v>10902.8662906792</v>
      </c>
      <c r="F16" s="23">
        <f>大地1!F16+都邦1!F16+永诚1!F16+华泰1!F16+渤海1!F16+鼎和1!F16+恒邦1!F16+人保1!F16+太平1!F16+太保1!F16+阳光1!F16+国寿1!F16+天安1!F16+平安1!F16+华安1!F16+大家1!F16+中银1!F16</f>
        <v>11711.0077146295</v>
      </c>
      <c r="G16" s="353">
        <f t="shared" si="1"/>
        <v>-0.0690069927065913</v>
      </c>
      <c r="H16" s="23">
        <f>大地1!H16+都邦1!H16+永诚1!H16+华泰1!H16+渤海1!H16+鼎和1!H16+恒邦1!H16+人保1!H16+太平1!H16+太保1!H16+阳光1!H16+国寿1!H16+天安1!H16+平安1!H16+华安1!H16+大家1!H16+中银1!H16</f>
        <v>2108.05855173585</v>
      </c>
      <c r="I16" s="23">
        <f>大地1!I16+都邦1!I16+永诚1!I16+华泰1!I16+渤海1!I16+鼎和1!I16+恒邦1!I16+人保1!I16+太平1!I16+太保1!I16+阳光1!I16+国寿1!I16+天安1!I16+平安1!I16+华安1!I16+大家1!I16+中银1!I16</f>
        <v>8679.29218339622</v>
      </c>
      <c r="J16" s="23">
        <f>大地1!J16+都邦1!J16+永诚1!J16+华泰1!J16+渤海1!J16+鼎和1!J16+恒邦1!J16+人保1!J16+太平1!J16+太保1!J16+阳光1!J16+国寿1!J16+天安1!J16+平安1!J16+华安1!J16+大家1!J16+中银1!J16</f>
        <v>305.421482</v>
      </c>
      <c r="K16" s="23">
        <f>大地1!K16+都邦1!K16+永诚1!K16+华泰1!K16+渤海1!K16+鼎和1!K16+恒邦1!K16+人保1!K16+太平1!K16+太保1!K16+阳光1!K16+国寿1!K16+天安1!K16+平安1!K16+华安1!K16+大家1!K16+中银1!K16</f>
        <v>1743.46845507547</v>
      </c>
      <c r="L16" s="23">
        <f>大地1!L16+都邦1!L16+永诚1!L16+华泰1!L16+渤海1!L16+鼎和1!L16+恒邦1!L16+人保1!L16+太平1!L16+太保1!L16+阳光1!L16+国寿1!L16+天安1!L16+平安1!L16+华安1!L16+大家1!L16+中银1!L16</f>
        <v>268.104540339623</v>
      </c>
      <c r="M16" s="23">
        <f>大地1!M16+都邦1!M16+永诚1!M16+华泰1!M16+渤海1!M16+鼎和1!M16+恒邦1!M16+人保1!M16+太平1!M16+太保1!M16+阳光1!M16+国寿1!M16+天安1!M16+平安1!M16+华安1!M16+大家1!M16+中银1!M16</f>
        <v>1196.30028981132</v>
      </c>
      <c r="N16" s="23">
        <f>大地1!N16+都邦1!N16+永诚1!N16+华泰1!N16+渤海1!N16+鼎和1!N16+恒邦1!N16+人保1!N16+太平1!N16+太保1!N16+阳光1!N16+国寿1!N16+天安1!N16+平安1!N16+华安1!N16+大家1!N16+中银1!N16</f>
        <v>84.622405</v>
      </c>
      <c r="O16" s="23">
        <f>大地1!O16+都邦1!O16+永诚1!O16+华泰1!O16+渤海1!O16+鼎和1!O16+恒邦1!O16+人保1!O16+太平1!O16+太保1!O16+阳光1!O16+国寿1!O16+天安1!O16+平安1!O16+华安1!O16+大家1!O16+中银1!O16</f>
        <v>332.051369924528</v>
      </c>
      <c r="P16" s="23">
        <f>大地1!P16+都邦1!P16+永诚1!P16+华泰1!P16+渤海1!P16+鼎和1!P16+恒邦1!P16+人保1!P16+太平1!P16+太保1!P16+阳光1!P16+国寿1!P16+天安1!P16+平安1!P16+华安1!P16+大家1!P16+中银1!P16</f>
        <v>104.232810867925</v>
      </c>
      <c r="Q16" s="23">
        <f>大地1!Q16+都邦1!Q16+永诚1!Q16+华泰1!Q16+渤海1!Q16+鼎和1!Q16+恒邦1!Q16+人保1!Q16+太平1!Q16+太保1!Q16+阳光1!Q16+国寿1!Q16+天安1!Q16+平安1!Q16+华安1!Q16+大家1!Q16+中银1!Q16</f>
        <v>5845.56113488679</v>
      </c>
      <c r="R16" s="23">
        <f>大地1!R16+都邦1!R16+永诚1!R16+华泰1!R16+渤海1!R16+鼎和1!R16+恒邦1!R16+人保1!R16+太平1!R16+太保1!R16+阳光1!R16+国寿1!R16+天安1!R16+平安1!R16+华安1!R16+大家1!R16+中银1!R16</f>
        <v>7227.26122209434</v>
      </c>
      <c r="S16" s="353">
        <f t="shared" si="2"/>
        <v>-0.191178932758591</v>
      </c>
      <c r="T16" s="23">
        <f>大地1!T16+都邦1!T16+永诚1!T16+华泰1!T16+渤海1!T16+鼎和1!T16+恒邦1!T16+人保1!T16+太平1!T16+太保1!T16+阳光1!T16+国寿1!T16+天安1!T16+平安1!T16+华安1!T16+大家1!T16+中银1!T16</f>
        <v>540.269558</v>
      </c>
      <c r="U16" s="23">
        <f>大地1!U16+都邦1!U16+永诚1!U16+华泰1!U16+渤海1!U16+鼎和1!U16+恒邦1!U16+人保1!U16+太平1!U16+太保1!U16+阳光1!U16+国寿1!U16+天安1!U16+平安1!U16+华安1!U16+大家1!U16+中银1!U16</f>
        <v>253.839036839094</v>
      </c>
      <c r="V16" s="23">
        <f>大地1!V16+都邦1!V16+永诚1!V16+华泰1!V16+渤海1!V16+鼎和1!V16+恒邦1!V16+人保1!V16+太平1!V16+太保1!V16+阳光1!V16+国寿1!V16+天安1!V16+平安1!V16+华安1!V16+大家1!V16+中银1!V16</f>
        <v>1842.37119797962</v>
      </c>
      <c r="W16" s="23">
        <f>大地1!W16+都邦1!W16+永诚1!W16+华泰1!W16+渤海1!W16+鼎和1!W16+恒邦1!W16+人保1!W16+太平1!W16+太保1!W16+阳光1!W16+国寿1!W16+天安1!W16+平安1!W16+华安1!W16+大家1!W16+中银1!W16</f>
        <v>3209.08134206808</v>
      </c>
    </row>
    <row r="17" s="82" customFormat="1" ht="27.75" customHeight="1" spans="1:23">
      <c r="A17" s="26" t="s">
        <v>41</v>
      </c>
      <c r="B17" s="23">
        <f>大地1!B17+都邦1!B17+永诚1!B17+华泰1!B17+渤海1!B17+鼎和1!B17+恒邦1!B17+人保1!B17+太平1!B17+太保1!B17+阳光1!B17+国寿1!B17+天安1!B17+平安1!B17+华安1!B17+大家1!B17+中银1!B17</f>
        <v>3643.04854577358</v>
      </c>
      <c r="C17" s="23">
        <f>大地1!C17+都邦1!C17+永诚1!C17+华泰1!C17+渤海1!C17+鼎和1!C17+恒邦1!C17+人保1!C17+太平1!C17+太保1!C17+阳光1!C17+国寿1!C17+天安1!C17+平安1!C17+华安1!C17+大家1!C17+中银1!C17</f>
        <v>3502.80531064357</v>
      </c>
      <c r="D17" s="353">
        <f t="shared" si="0"/>
        <v>0.0400374050775448</v>
      </c>
      <c r="E17" s="23">
        <f>大地1!E17+都邦1!E17+永诚1!E17+华泰1!E17+渤海1!E17+鼎和1!E17+恒邦1!E17+人保1!E17+太平1!E17+太保1!E17+阳光1!E17+国寿1!E17+天安1!E17+平安1!E17+华安1!E17+大家1!E17+中银1!E17</f>
        <v>2539.57457609434</v>
      </c>
      <c r="F17" s="23">
        <f>大地1!F17+都邦1!F17+永诚1!F17+华泰1!F17+渤海1!F17+鼎和1!F17+恒邦1!F17+人保1!F17+太平1!F17+太保1!F17+阳光1!F17+国寿1!F17+天安1!F17+平安1!F17+华安1!F17+大家1!F17+中银1!F17</f>
        <v>2491.98993233453</v>
      </c>
      <c r="G17" s="353">
        <f t="shared" si="1"/>
        <v>0.0190950385241847</v>
      </c>
      <c r="H17" s="23">
        <f>大地1!H17+都邦1!H17+永诚1!H17+华泰1!H17+渤海1!H17+鼎和1!H17+恒邦1!H17+人保1!H17+太平1!H17+太保1!H17+阳光1!H17+国寿1!H17+天安1!H17+平安1!H17+华安1!H17+大家1!H17+中银1!H17</f>
        <v>141.871329811321</v>
      </c>
      <c r="I17" s="23">
        <f>大地1!I17+都邦1!I17+永诚1!I17+华泰1!I17+渤海1!I17+鼎和1!I17+恒邦1!I17+人保1!I17+太平1!I17+太保1!I17+阳光1!I17+国寿1!I17+天安1!I17+平安1!I17+华安1!I17+大家1!I17+中银1!I17</f>
        <v>1784.32695473585</v>
      </c>
      <c r="J17" s="23">
        <f>大地1!J17+都邦1!J17+永诚1!J17+华泰1!J17+渤海1!J17+鼎和1!J17+恒邦1!J17+人保1!J17+太平1!J17+太保1!J17+阳光1!J17+国寿1!J17+天安1!J17+平安1!J17+华安1!J17+大家1!J17+中银1!J17</f>
        <v>88.276765</v>
      </c>
      <c r="K17" s="23">
        <f>大地1!K17+都邦1!K17+永诚1!K17+华泰1!K17+渤海1!K17+鼎和1!K17+恒邦1!K17+人保1!K17+太平1!K17+太保1!K17+阳光1!K17+国寿1!K17+天安1!K17+平安1!K17+华安1!K17+大家1!K17+中银1!K17</f>
        <v>39.5879272830189</v>
      </c>
      <c r="L17" s="23">
        <f>大地1!L17+都邦1!L17+永诚1!L17+华泰1!L17+渤海1!L17+鼎和1!L17+恒邦1!L17+人保1!L17+太平1!L17+太保1!L17+阳光1!L17+国寿1!L17+天安1!L17+平安1!L17+华安1!L17+大家1!L17+中银1!L17</f>
        <v>61.7561206226415</v>
      </c>
      <c r="M17" s="23">
        <f>大地1!M17+都邦1!M17+永诚1!M17+华泰1!M17+渤海1!M17+鼎和1!M17+恒邦1!M17+人保1!M17+太平1!M17+太保1!M17+阳光1!M17+国寿1!M17+天安1!M17+平安1!M17+华安1!M17+大家1!M17+中银1!M17</f>
        <v>263.715623924528</v>
      </c>
      <c r="N17" s="23">
        <f>大地1!N17+都邦1!N17+永诚1!N17+华泰1!N17+渤海1!N17+鼎和1!N17+恒邦1!N17+人保1!N17+太平1!N17+太保1!N17+阳光1!N17+国寿1!N17+天安1!N17+平安1!N17+华安1!N17+大家1!N17+中银1!N17</f>
        <v>21.464908</v>
      </c>
      <c r="O17" s="23">
        <f>大地1!O17+都邦1!O17+永诚1!O17+华泰1!O17+渤海1!O17+鼎和1!O17+恒邦1!O17+人保1!O17+太平1!O17+太保1!O17+阳光1!O17+国寿1!O17+天安1!O17+平安1!O17+华安1!O17+大家1!O17+中银1!O17</f>
        <v>243.90288</v>
      </c>
      <c r="P17" s="23">
        <f>大地1!P17+都邦1!P17+永诚1!P17+华泰1!P17+渤海1!P17+鼎和1!P17+恒邦1!P17+人保1!P17+太平1!P17+太保1!P17+阳光1!P17+国寿1!P17+天安1!P17+平安1!P17+华安1!P17+大家1!P17+中银1!P17</f>
        <v>74.4066895660377</v>
      </c>
      <c r="Q17" s="23">
        <f>大地1!Q17+都邦1!Q17+永诚1!Q17+华泰1!Q17+渤海1!Q17+鼎和1!Q17+恒邦1!Q17+人保1!Q17+太平1!Q17+太保1!Q17+阳光1!Q17+国寿1!Q17+天安1!Q17+平安1!Q17+华安1!Q17+大家1!Q17+中银1!Q17</f>
        <v>1103.47396967925</v>
      </c>
      <c r="R17" s="23">
        <f>大地1!R17+都邦1!R17+永诚1!R17+华泰1!R17+渤海1!R17+鼎和1!R17+恒邦1!R17+人保1!R17+太平1!R17+太保1!R17+阳光1!R17+国寿1!R17+天安1!R17+平安1!R17+华安1!R17+大家1!R17+中银1!R17</f>
        <v>1010.81885001887</v>
      </c>
      <c r="S17" s="353">
        <f t="shared" si="2"/>
        <v>0.0916634267936811</v>
      </c>
      <c r="T17" s="23">
        <f>大地1!T17+都邦1!T17+永诚1!T17+华泰1!T17+渤海1!T17+鼎和1!T17+恒邦1!T17+人保1!T17+太平1!T17+太保1!T17+阳光1!T17+国寿1!T17+天安1!T17+平安1!T17+华安1!T17+大家1!T17+中银1!T17</f>
        <v>847.744951</v>
      </c>
      <c r="U17" s="23">
        <f>大地1!U17+都邦1!U17+永诚1!U17+华泰1!U17+渤海1!U17+鼎和1!U17+恒邦1!U17+人保1!U17+太平1!U17+太保1!U17+阳光1!U17+国寿1!U17+天安1!U17+平安1!U17+华安1!U17+大家1!U17+中银1!U17</f>
        <v>79.976633473434</v>
      </c>
      <c r="V17" s="23">
        <f>大地1!V17+都邦1!V17+永诚1!V17+华泰1!V17+渤海1!V17+鼎和1!V17+恒邦1!V17+人保1!V17+太平1!V17+太保1!V17+阳光1!V17+国寿1!V17+天安1!V17+平安1!V17+华安1!V17+大家1!V17+中银1!V17</f>
        <v>92.6091480022642</v>
      </c>
      <c r="W17" s="23">
        <f>大地1!W17+都邦1!W17+永诚1!W17+华泰1!W17+渤海1!W17+鼎和1!W17+恒邦1!W17+人保1!W17+太平1!W17+太保1!W17+阳光1!W17+国寿1!W17+天安1!W17+平安1!W17+华安1!W17+大家1!W17+中银1!W17</f>
        <v>83.1432372035471</v>
      </c>
    </row>
    <row r="18" s="82" customFormat="1" ht="27.75" customHeight="1" spans="1:23">
      <c r="A18" s="26" t="s">
        <v>42</v>
      </c>
      <c r="B18" s="23">
        <f>大地1!B18+都邦1!B18+永诚1!B18+华泰1!B18+渤海1!B18+鼎和1!B18+恒邦1!B18+人保1!B18+太平1!B18+太保1!B18+阳光1!B18+国寿1!B18+天安1!B18+平安1!B18+华安1!B18+大家1!B18+中银1!B18</f>
        <v>3842.80590788679</v>
      </c>
      <c r="C18" s="23">
        <f>大地1!C18+都邦1!C18+永诚1!C18+华泰1!C18+渤海1!C18+鼎和1!C18+恒邦1!C18+人保1!C18+太平1!C18+太保1!C18+阳光1!C18+国寿1!C18+天安1!C18+平安1!C18+华安1!C18+大家1!C18+中银1!C18</f>
        <v>4558.29197783025</v>
      </c>
      <c r="D18" s="353">
        <f t="shared" si="0"/>
        <v>-0.156963633181749</v>
      </c>
      <c r="E18" s="23">
        <f>大地1!E18+都邦1!E18+永诚1!E18+华泰1!E18+渤海1!E18+鼎和1!E18+恒邦1!E18+人保1!E18+太平1!E18+太保1!E18+阳光1!E18+国寿1!E18+天安1!E18+平安1!E18+华安1!E18+大家1!E18+中银1!E18</f>
        <v>2618.81769098113</v>
      </c>
      <c r="F18" s="23">
        <f>大地1!F18+都邦1!F18+永诚1!F18+华泰1!F18+渤海1!F18+鼎和1!F18+恒邦1!F18+人保1!F18+太平1!F18+太保1!F18+阳光1!F18+国寿1!F18+天安1!F18+平安1!F18+华安1!F18+大家1!F18+中银1!F18</f>
        <v>2046.65570180766</v>
      </c>
      <c r="G18" s="353">
        <f t="shared" si="1"/>
        <v>0.279559472884533</v>
      </c>
      <c r="H18" s="23">
        <f>大地1!H18+都邦1!H18+永诚1!H18+华泰1!H18+渤海1!H18+鼎和1!H18+恒邦1!H18+人保1!H18+太平1!H18+太保1!H18+阳光1!H18+国寿1!H18+天安1!H18+平安1!H18+华安1!H18+大家1!H18+中银1!H18</f>
        <v>148.136908754717</v>
      </c>
      <c r="I18" s="23">
        <f>大地1!I18+都邦1!I18+永诚1!I18+华泰1!I18+渤海1!I18+鼎和1!I18+恒邦1!I18+人保1!I18+太平1!I18+太保1!I18+阳光1!I18+国寿1!I18+天安1!I18+平安1!I18+华安1!I18+大家1!I18+中银1!I18</f>
        <v>1957.11881715094</v>
      </c>
      <c r="J18" s="23">
        <f>大地1!J18+都邦1!J18+永诚1!J18+华泰1!J18+渤海1!J18+鼎和1!J18+恒邦1!J18+人保1!J18+太平1!J18+太保1!J18+阳光1!J18+国寿1!J18+天安1!J18+平安1!J18+华安1!J18+大家1!J18+中银1!J18</f>
        <v>71.677077</v>
      </c>
      <c r="K18" s="23">
        <f>大地1!K18+都邦1!K18+永诚1!K18+华泰1!K18+渤海1!K18+鼎和1!K18+恒邦1!K18+人保1!K18+太平1!K18+太保1!K18+阳光1!K18+国寿1!K18+天安1!K18+平安1!K18+华安1!K18+大家1!K18+中银1!K18</f>
        <v>84.8810968679245</v>
      </c>
      <c r="L18" s="23">
        <f>大地1!L18+都邦1!L18+永诚1!L18+华泰1!L18+渤海1!L18+鼎和1!L18+恒邦1!L18+人保1!L18+太平1!L18+太保1!L18+阳光1!L18+国寿1!L18+天安1!L18+平安1!L18+华安1!L18+大家1!L18+中银1!L18</f>
        <v>56.8859250188679</v>
      </c>
      <c r="M18" s="23">
        <f>大地1!M18+都邦1!M18+永诚1!M18+华泰1!M18+渤海1!M18+鼎和1!M18+恒邦1!M18+人保1!M18+太平1!M18+太保1!M18+阳光1!M18+国寿1!M18+天安1!M18+平安1!M18+华安1!M18+大家1!M18+中银1!M18</f>
        <v>261.187187924528</v>
      </c>
      <c r="N18" s="23">
        <f>大地1!N18+都邦1!N18+永诚1!N18+华泰1!N18+渤海1!N18+鼎和1!N18+恒邦1!N18+人保1!N18+太平1!N18+太保1!N18+阳光1!N18+国寿1!N18+天安1!N18+平安1!N18+华安1!N18+大家1!N18+中银1!N18</f>
        <v>49.565511</v>
      </c>
      <c r="O18" s="23">
        <f>大地1!O18+都邦1!O18+永诚1!O18+华泰1!O18+渤海1!O18+鼎和1!O18+恒邦1!O18+人保1!O18+太平1!O18+太保1!O18+阳光1!O18+国寿1!O18+天安1!O18+平安1!O18+华安1!O18+大家1!O18+中银1!O18</f>
        <v>138.723861</v>
      </c>
      <c r="P18" s="23">
        <f>大地1!P18+都邦1!P18+永诚1!P18+华泰1!P18+渤海1!P18+鼎和1!P18+恒邦1!P18+人保1!P18+太平1!P18+太保1!P18+阳光1!P18+国寿1!P18+天安1!P18+平安1!P18+华安1!P18+大家1!P18+中银1!P18</f>
        <v>80.0962849245283</v>
      </c>
      <c r="Q18" s="23">
        <f>大地1!Q18+都邦1!Q18+永诚1!Q18+华泰1!Q18+渤海1!Q18+鼎和1!Q18+恒邦1!Q18+人保1!Q18+太平1!Q18+太保1!Q18+阳光1!Q18+国寿1!Q18+天安1!Q18+平安1!Q18+华安1!Q18+大家1!Q18+中银1!Q18</f>
        <v>1223.98821690566</v>
      </c>
      <c r="R18" s="23">
        <f>大地1!R18+都邦1!R18+永诚1!R18+华泰1!R18+渤海1!R18+鼎和1!R18+恒邦1!R18+人保1!R18+太平1!R18+太保1!R18+阳光1!R18+国寿1!R18+天安1!R18+平安1!R18+华安1!R18+大家1!R18+中银1!R18</f>
        <v>2511.63758388679</v>
      </c>
      <c r="S18" s="353">
        <f t="shared" si="2"/>
        <v>-0.512673235677768</v>
      </c>
      <c r="T18" s="23">
        <f>大地1!T18+都邦1!T18+永诚1!T18+华泰1!T18+渤海1!T18+鼎和1!T18+恒邦1!T18+人保1!T18+太平1!T18+太保1!T18+阳光1!T18+国寿1!T18+天安1!T18+平安1!T18+华安1!T18+大家1!T18+中银1!T18</f>
        <v>376.45574</v>
      </c>
      <c r="U18" s="23">
        <f>大地1!U18+都邦1!U18+永诚1!U18+华泰1!U18+渤海1!U18+鼎和1!U18+恒邦1!U18+人保1!U18+太平1!U18+太保1!U18+阳光1!U18+国寿1!U18+天安1!U18+平安1!U18+华安1!U18+大家1!U18+中银1!U18</f>
        <v>354.995062549245</v>
      </c>
      <c r="V18" s="23">
        <f>大地1!V18+都邦1!V18+永诚1!V18+华泰1!V18+渤海1!V18+鼎和1!V18+恒邦1!V18+人保1!V18+太平1!V18+太保1!V18+阳光1!V18+国寿1!V18+天安1!V18+平安1!V18+华安1!V18+大家1!V18+中银1!V18</f>
        <v>203.157876983019</v>
      </c>
      <c r="W18" s="23">
        <f>大地1!W18+都邦1!W18+永诚1!W18+华泰1!W18+渤海1!W18+鼎和1!W18+恒邦1!W18+人保1!W18+太平1!W18+太保1!W18+阳光1!W18+国寿1!W18+天安1!W18+平安1!W18+华安1!W18+大家1!W18+中银1!W18</f>
        <v>289.379537373396</v>
      </c>
    </row>
    <row r="19" s="82" customFormat="1" ht="27.75" customHeight="1" spans="1:23">
      <c r="A19" s="26" t="s">
        <v>43</v>
      </c>
      <c r="B19" s="23">
        <f>大地1!B19+都邦1!B19+永诚1!B19+华泰1!B19+渤海1!B19+鼎和1!B19+恒邦1!B19+人保1!B19+太平1!B19+太保1!B19+阳光1!B19+国寿1!B19+天安1!B19+平安1!B19+华安1!B19+大家1!B19+中银1!B19</f>
        <v>3405.93855630189</v>
      </c>
      <c r="C19" s="23">
        <f>大地1!C19+都邦1!C19+永诚1!C19+华泰1!C19+渤海1!C19+鼎和1!C19+恒邦1!C19+人保1!C19+太平1!C19+太保1!C19+阳光1!C19+国寿1!C19+天安1!C19+平安1!C19+华安1!C19+大家1!C19+中银1!C19</f>
        <v>3230.84385138627</v>
      </c>
      <c r="D19" s="353">
        <f t="shared" si="0"/>
        <v>0.0541947283650009</v>
      </c>
      <c r="E19" s="23">
        <f>大地1!E19+都邦1!E19+永诚1!E19+华泰1!E19+渤海1!E19+鼎和1!E19+恒邦1!E19+人保1!E19+太平1!E19+太保1!E19+阳光1!E19+国寿1!E19+天安1!E19+平安1!E19+华安1!E19+大家1!E19+中银1!E19</f>
        <v>2673.37210315094</v>
      </c>
      <c r="F19" s="23">
        <f>大地1!F19+都邦1!F19+永诚1!F19+华泰1!F19+渤海1!F19+鼎和1!F19+恒邦1!F19+人保1!F19+太平1!F19+太保1!F19+阳光1!F19+国寿1!F19+天安1!F19+平安1!F19+华安1!F19+大家1!F19+中银1!F19</f>
        <v>2324.15009065265</v>
      </c>
      <c r="G19" s="353">
        <f t="shared" si="1"/>
        <v>0.150257943281206</v>
      </c>
      <c r="H19" s="23">
        <f>大地1!H19+都邦1!H19+永诚1!H19+华泰1!H19+渤海1!H19+鼎和1!H19+恒邦1!H19+人保1!H19+太平1!H19+太保1!H19+阳光1!H19+国寿1!H19+天安1!H19+平安1!H19+华安1!H19+大家1!H19+中银1!H19</f>
        <v>102.109006169811</v>
      </c>
      <c r="I19" s="23">
        <f>大地1!I19+都邦1!I19+永诚1!I19+华泰1!I19+渤海1!I19+鼎和1!I19+恒邦1!I19+人保1!I19+太平1!I19+太保1!I19+阳光1!I19+国寿1!I19+天安1!I19+平安1!I19+华安1!I19+大家1!I19+中银1!I19</f>
        <v>1894.94372456604</v>
      </c>
      <c r="J19" s="23">
        <f>大地1!J19+都邦1!J19+永诚1!J19+华泰1!J19+渤海1!J19+鼎和1!J19+恒邦1!J19+人保1!J19+太平1!J19+太保1!J19+阳光1!J19+国寿1!J19+天安1!J19+平安1!J19+华安1!J19+大家1!J19+中银1!J19</f>
        <v>66.154141</v>
      </c>
      <c r="K19" s="23">
        <f>大地1!K19+都邦1!K19+永诚1!K19+华泰1!K19+渤海1!K19+鼎和1!K19+恒邦1!K19+人保1!K19+太平1!K19+太保1!K19+阳光1!K19+国寿1!K19+天安1!K19+平安1!K19+华安1!K19+大家1!K19+中银1!K19</f>
        <v>56.6766178301887</v>
      </c>
      <c r="L19" s="23">
        <f>大地1!L19+都邦1!L19+永诚1!L19+华泰1!L19+渤海1!L19+鼎和1!L19+恒邦1!L19+人保1!L19+太平1!L19+太保1!L19+阳光1!L19+国寿1!L19+天安1!L19+平安1!L19+华安1!L19+大家1!L19+中银1!L19</f>
        <v>88.0973869245283</v>
      </c>
      <c r="M19" s="23">
        <f>大地1!M19+都邦1!M19+永诚1!M19+华泰1!M19+渤海1!M19+鼎和1!M19+恒邦1!M19+人保1!M19+太平1!M19+太保1!M19+阳光1!M19+国寿1!M19+天安1!M19+平安1!M19+华安1!M19+大家1!M19+中银1!M19</f>
        <v>363.989187962264</v>
      </c>
      <c r="N19" s="23">
        <f>大地1!N19+都邦1!N19+永诚1!N19+华泰1!N19+渤海1!N19+鼎和1!N19+恒邦1!N19+人保1!N19+太平1!N19+太保1!N19+阳光1!N19+国寿1!N19+天安1!N19+平安1!N19+华安1!N19+大家1!N19+中银1!N19</f>
        <v>32.321974</v>
      </c>
      <c r="O19" s="23">
        <f>大地1!O19+都邦1!O19+永诚1!O19+华泰1!O19+渤海1!O19+鼎和1!O19+恒邦1!O19+人保1!O19+太平1!O19+太保1!O19+阳光1!O19+国寿1!O19+天安1!O19+平安1!O19+华安1!O19+大家1!O19+中银1!O19</f>
        <v>144.739684</v>
      </c>
      <c r="P19" s="23">
        <f>大地1!P19+都邦1!P19+永诚1!P19+华泰1!P19+渤海1!P19+鼎和1!P19+恒邦1!P19+人保1!P19+太平1!P19+太保1!P19+阳光1!P19+国寿1!P19+天安1!P19+平安1!P19+华安1!P19+大家1!P19+中银1!P19</f>
        <v>79.792897490566</v>
      </c>
      <c r="Q19" s="23">
        <f>大地1!Q19+都邦1!Q19+永诚1!Q19+华泰1!Q19+渤海1!Q19+鼎和1!Q19+恒邦1!Q19+人保1!Q19+太平1!Q19+太保1!Q19+阳光1!Q19+国寿1!Q19+天安1!Q19+平安1!Q19+华安1!Q19+大家1!Q19+中银1!Q19</f>
        <v>732.096453150943</v>
      </c>
      <c r="R19" s="23">
        <f>大地1!R19+都邦1!R19+永诚1!R19+华泰1!R19+渤海1!R19+鼎和1!R19+恒邦1!R19+人保1!R19+太平1!R19+太保1!R19+阳光1!R19+国寿1!R19+天安1!R19+平安1!R19+华安1!R19+大家1!R19+中银1!R19</f>
        <v>906.651876339623</v>
      </c>
      <c r="S19" s="353">
        <f t="shared" si="2"/>
        <v>-0.192527504485407</v>
      </c>
      <c r="T19" s="23">
        <f>大地1!T19+都邦1!T19+永诚1!T19+华泰1!T19+渤海1!T19+鼎和1!T19+恒邦1!T19+人保1!T19+太平1!T19+太保1!T19+阳光1!T19+国寿1!T19+天安1!T19+平安1!T19+华安1!T19+大家1!T19+中银1!T19</f>
        <v>584.005398</v>
      </c>
      <c r="U19" s="23">
        <f>大地1!U19+都邦1!U19+永诚1!U19+华泰1!U19+渤海1!U19+鼎和1!U19+恒邦1!U19+人保1!U19+太平1!U19+太保1!U19+阳光1!U19+国寿1!U19+天安1!U19+平安1!U19+华安1!U19+大家1!U19+中银1!U19</f>
        <v>52.5708281472075</v>
      </c>
      <c r="V19" s="23">
        <f>大地1!V19+都邦1!V19+永诚1!V19+华泰1!V19+渤海1!V19+鼎和1!V19+恒邦1!V19+人保1!V19+太平1!V19+太保1!V19+阳光1!V19+国寿1!V19+天安1!V19+平安1!V19+华安1!V19+大家1!V19+中银1!V19</f>
        <v>48.2248662871698</v>
      </c>
      <c r="W19" s="23">
        <f>大地1!W19+都邦1!W19+永诚1!W19+华泰1!W19+渤海1!W19+鼎和1!W19+恒邦1!W19+人保1!W19+太平1!W19+太保1!W19+阳光1!W19+国寿1!W19+天安1!W19+平安1!W19+华安1!W19+大家1!W19+中银1!W19</f>
        <v>47.2953607165661</v>
      </c>
    </row>
    <row r="20" s="82" customFormat="1" ht="27.75" customHeight="1" spans="1:23">
      <c r="A20" s="26" t="s">
        <v>44</v>
      </c>
      <c r="B20" s="23">
        <f>大地1!B20+都邦1!B20+永诚1!B20+华泰1!B20+渤海1!B20+鼎和1!B20+恒邦1!B20+人保1!B20+太平1!B20+太保1!B20+阳光1!B20+国寿1!B20+天安1!B20+平安1!B20+华安1!B20+大家1!B20+中银1!B20</f>
        <v>13240.6629386981</v>
      </c>
      <c r="C20" s="23">
        <f>大地1!C20+都邦1!C20+永诚1!C20+华泰1!C20+渤海1!C20+鼎和1!C20+恒邦1!C20+人保1!C20+太平1!C20+太保1!C20+阳光1!C20+国寿1!C20+天安1!C20+平安1!C20+华安1!C20+大家1!C20+中银1!C20</f>
        <v>10016.5339677706</v>
      </c>
      <c r="D20" s="353">
        <f t="shared" si="0"/>
        <v>0.32188070057981</v>
      </c>
      <c r="E20" s="23">
        <f>大地1!E20+都邦1!E20+永诚1!E20+华泰1!E20+渤海1!E20+鼎和1!E20+恒邦1!E20+人保1!E20+太平1!E20+太保1!E20+阳光1!E20+国寿1!E20+天安1!E20+平安1!E20+华安1!E20+大家1!E20+中银1!E20</f>
        <v>6993.83254216981</v>
      </c>
      <c r="F20" s="23">
        <f>大地1!F20+都邦1!F20+永诚1!F20+华泰1!F20+渤海1!F20+鼎和1!F20+恒邦1!F20+人保1!F20+太平1!F20+太保1!F20+阳光1!F20+国寿1!F20+天安1!F20+平安1!F20+华安1!F20+大家1!F20+中银1!F20</f>
        <v>7369.28309802037</v>
      </c>
      <c r="G20" s="353">
        <f t="shared" si="1"/>
        <v>-0.0509480435011947</v>
      </c>
      <c r="H20" s="23">
        <f>大地1!H20+都邦1!H20+永诚1!H20+华泰1!H20+渤海1!H20+鼎和1!H20+恒邦1!H20+人保1!H20+太平1!H20+太保1!H20+阳光1!H20+国寿1!H20+天安1!H20+平安1!H20+华安1!H20+大家1!H20+中银1!H20</f>
        <v>420.213242528302</v>
      </c>
      <c r="I20" s="23">
        <f>大地1!I20+都邦1!I20+永诚1!I20+华泰1!I20+渤海1!I20+鼎和1!I20+恒邦1!I20+人保1!I20+太平1!I20+太保1!I20+阳光1!I20+国寿1!I20+天安1!I20+平安1!I20+华安1!I20+大家1!I20+中银1!I20</f>
        <v>5179.15306232075</v>
      </c>
      <c r="J20" s="23">
        <f>大地1!J20+都邦1!J20+永诚1!J20+华泰1!J20+渤海1!J20+鼎和1!J20+恒邦1!J20+人保1!J20+太平1!J20+太保1!J20+阳光1!J20+国寿1!J20+天安1!J20+平安1!J20+华安1!J20+大家1!J20+中银1!J20</f>
        <v>317.222813</v>
      </c>
      <c r="K20" s="23">
        <f>大地1!K20+都邦1!K20+永诚1!K20+华泰1!K20+渤海1!K20+鼎和1!K20+恒邦1!K20+人保1!K20+太平1!K20+太保1!K20+阳光1!K20+国寿1!K20+天安1!K20+平安1!K20+华安1!K20+大家1!K20+中银1!K20</f>
        <v>181.96188890566</v>
      </c>
      <c r="L20" s="23">
        <f>大地1!L20+都邦1!L20+永诚1!L20+华泰1!L20+渤海1!L20+鼎和1!L20+恒邦1!L20+人保1!L20+太平1!L20+太保1!L20+阳光1!L20+国寿1!L20+天安1!L20+平安1!L20+华安1!L20+大家1!L20+中银1!L20</f>
        <v>1393.99779913208</v>
      </c>
      <c r="M20" s="23">
        <f>大地1!M20+都邦1!M20+永诚1!M20+华泰1!M20+渤海1!M20+鼎和1!M20+恒邦1!M20+人保1!M20+太平1!M20+太保1!M20+阳光1!M20+国寿1!M20+天安1!M20+平安1!M20+华安1!M20+大家1!M20+中银1!M20</f>
        <v>955.943439207547</v>
      </c>
      <c r="N20" s="23">
        <f>大地1!N20+都邦1!N20+永诚1!N20+华泰1!N20+渤海1!N20+鼎和1!N20+恒邦1!N20+人保1!N20+太平1!N20+太保1!N20+阳光1!N20+国寿1!N20+天安1!N20+平安1!N20+华安1!N20+大家1!N20+中银1!N20</f>
        <v>46.063174</v>
      </c>
      <c r="O20" s="23">
        <f>大地1!O20+都邦1!O20+永诚1!O20+华泰1!O20+渤海1!O20+鼎和1!O20+恒邦1!O20+人保1!O20+太平1!O20+太保1!O20+阳光1!O20+国寿1!O20+天安1!O20+平安1!O20+华安1!O20+大家1!O20+中银1!O20</f>
        <v>314.71750854717</v>
      </c>
      <c r="P20" s="23">
        <f>大地1!P20+都邦1!P20+永诚1!P20+华泰1!P20+渤海1!P20+鼎和1!P20+恒邦1!P20+人保1!P20+太平1!P20+太保1!P20+阳光1!P20+国寿1!P20+天安1!P20+平安1!P20+华安1!P20+大家1!P20+中银1!P20</f>
        <v>80.146347735849</v>
      </c>
      <c r="Q20" s="23">
        <f>大地1!Q20+都邦1!Q20+永诚1!Q20+华泰1!Q20+渤海1!Q20+鼎和1!Q20+恒邦1!Q20+人保1!Q20+太平1!Q20+太保1!Q20+阳光1!Q20+国寿1!Q20+天安1!Q20+平安1!Q20+华安1!Q20+大家1!Q20+中银1!Q20</f>
        <v>6241.4903965283</v>
      </c>
      <c r="R20" s="23">
        <f>大地1!R20+都邦1!R20+永诚1!R20+华泰1!R20+渤海1!R20+鼎和1!R20+恒邦1!R20+人保1!R20+太平1!R20+太保1!R20+阳光1!R20+国寿1!R20+天安1!R20+平安1!R20+华安1!R20+大家1!R20+中银1!R20</f>
        <v>2643.80381611321</v>
      </c>
      <c r="S20" s="353">
        <f t="shared" si="2"/>
        <v>1.36079937493405</v>
      </c>
      <c r="T20" s="23">
        <f>大地1!T20+都邦1!T20+永诚1!T20+华泰1!T20+渤海1!T20+鼎和1!T20+恒邦1!T20+人保1!T20+太平1!T20+太保1!T20+阳光1!T20+国寿1!T20+天安1!T20+平安1!T20+华安1!T20+大家1!T20+中银1!T20</f>
        <v>1092.569739</v>
      </c>
      <c r="U20" s="23">
        <f>大地1!U20+都邦1!U20+永诚1!U20+华泰1!U20+渤海1!U20+鼎和1!U20+恒邦1!U20+人保1!U20+太平1!U20+太保1!U20+阳光1!U20+国寿1!U20+天安1!U20+平安1!U20+华安1!U20+大家1!U20+中银1!U20</f>
        <v>722.740863548225</v>
      </c>
      <c r="V20" s="23">
        <f>大地1!V20+都邦1!V20+永诚1!V20+华泰1!V20+渤海1!V20+鼎和1!V20+恒邦1!V20+人保1!V20+太平1!V20+太保1!V20+阳光1!V20+国寿1!V20+天安1!V20+平安1!V20+华安1!V20+大家1!V20+中银1!V20</f>
        <v>607.432028135094</v>
      </c>
      <c r="W20" s="23">
        <f>大地1!W20+都邦1!W20+永诚1!W20+华泰1!W20+渤海1!W20+鼎和1!W20+恒邦1!W20+人保1!W20+太平1!W20+太保1!W20+阳光1!W20+国寿1!W20+天安1!W20+平安1!W20+华安1!W20+大家1!W20+中银1!W20</f>
        <v>3818.74776584498</v>
      </c>
    </row>
    <row r="21" s="82" customFormat="1" ht="27.75" customHeight="1" spans="1:23">
      <c r="A21" s="26" t="s">
        <v>45</v>
      </c>
      <c r="B21" s="23">
        <f>大地1!B21+都邦1!B21+永诚1!B21+华泰1!B21+渤海1!B21+鼎和1!B21+恒邦1!B21+人保1!B21+太平1!B21+太保1!B21+阳光1!B21+国寿1!B21+天安1!B21+平安1!B21+华安1!B21+大家1!B21+中银1!B21</f>
        <v>6076.95167845282</v>
      </c>
      <c r="C21" s="23">
        <f>大地1!C21+都邦1!C21+永诚1!C21+华泰1!C21+渤海1!C21+鼎和1!C21+恒邦1!C21+人保1!C21+太平1!C21+太保1!C21+阳光1!C21+国寿1!C21+天安1!C21+平安1!C21+华安1!C21+大家1!C21+中银1!C21</f>
        <v>5790.08741267665</v>
      </c>
      <c r="D21" s="353">
        <f t="shared" si="0"/>
        <v>0.0495440302245042</v>
      </c>
      <c r="E21" s="23">
        <f>大地1!E21+都邦1!E21+永诚1!E21+华泰1!E21+渤海1!E21+鼎和1!E21+恒邦1!E21+人保1!E21+太平1!E21+太保1!E21+阳光1!E21+国寿1!E21+天安1!E21+平安1!E21+华安1!E21+大家1!E21+中银1!E21</f>
        <v>4708.85517601886</v>
      </c>
      <c r="F21" s="23">
        <f>大地1!F21+都邦1!F21+永诚1!F21+华泰1!F21+渤海1!F21+鼎和1!F21+恒邦1!F21+人保1!F21+太平1!F21+太保1!F21+阳光1!F21+国寿1!F21+天安1!F21+平安1!F21+华安1!F21+大家1!F21+中银1!F21</f>
        <v>4771.25578616389</v>
      </c>
      <c r="G21" s="353">
        <f t="shared" si="1"/>
        <v>-0.0130784457890491</v>
      </c>
      <c r="H21" s="23">
        <f>大地1!H21+都邦1!H21+永诚1!H21+华泰1!H21+渤海1!H21+鼎和1!H21+恒邦1!H21+人保1!H21+太平1!H21+太保1!H21+阳光1!H21+国寿1!H21+天安1!H21+平安1!H21+华安1!H21+大家1!H21+中银1!H21</f>
        <v>398.298649169811</v>
      </c>
      <c r="I21" s="23">
        <f>大地1!I21+都邦1!I21+永诚1!I21+华泰1!I21+渤海1!I21+鼎和1!I21+恒邦1!I21+人保1!I21+太平1!I21+太保1!I21+阳光1!I21+国寿1!I21+天安1!I21+平安1!I21+华安1!I21+大家1!I21+中银1!I21</f>
        <v>3203.95733847169</v>
      </c>
      <c r="J21" s="23">
        <f>大地1!J21+都邦1!J21+永诚1!J21+华泰1!J21+渤海1!J21+鼎和1!J21+恒邦1!J21+人保1!J21+太平1!J21+太保1!J21+阳光1!J21+国寿1!J21+天安1!J21+平安1!J21+华安1!J21+大家1!J21+中银1!J21</f>
        <v>157.392369</v>
      </c>
      <c r="K21" s="23">
        <f>大地1!K21+都邦1!K21+永诚1!K21+华泰1!K21+渤海1!K21+鼎和1!K21+恒邦1!K21+人保1!K21+太平1!K21+太保1!K21+阳光1!K21+国寿1!K21+天安1!K21+平安1!K21+华安1!K21+大家1!K21+中银1!K21</f>
        <v>222.204866358491</v>
      </c>
      <c r="L21" s="23">
        <f>大地1!L21+都邦1!L21+永诚1!L21+华泰1!L21+渤海1!L21+鼎和1!L21+恒邦1!L21+人保1!L21+太平1!L21+太保1!L21+阳光1!L21+国寿1!L21+天安1!L21+平安1!L21+华安1!L21+大家1!L21+中银1!L21</f>
        <v>59.6089476981132</v>
      </c>
      <c r="M21" s="23">
        <f>大地1!M21+都邦1!M21+永诚1!M21+华泰1!M21+渤海1!M21+鼎和1!M21+恒邦1!M21+人保1!M21+太平1!M21+太保1!M21+阳光1!M21+国寿1!M21+天安1!M21+平安1!M21+华安1!M21+大家1!M21+中银1!M21</f>
        <v>539.349176509434</v>
      </c>
      <c r="N21" s="23">
        <f>大地1!N21+都邦1!N21+永诚1!N21+华泰1!N21+渤海1!N21+鼎和1!N21+恒邦1!N21+人保1!N21+太平1!N21+太保1!N21+阳光1!N21+国寿1!N21+天安1!N21+平安1!N21+华安1!N21+大家1!N21+中银1!N21</f>
        <v>83.636477</v>
      </c>
      <c r="O21" s="23">
        <f>大地1!O21+都邦1!O21+永诚1!O21+华泰1!O21+渤海1!O21+鼎和1!O21+恒邦1!O21+人保1!O21+太平1!O21+太保1!O21+阳光1!O21+国寿1!O21+天安1!O21+平安1!O21+华安1!O21+大家1!O21+中银1!O21</f>
        <v>573.095764584906</v>
      </c>
      <c r="P21" s="23">
        <f>大地1!P21+都邦1!P21+永诚1!P21+华泰1!P21+渤海1!P21+鼎和1!P21+恒邦1!P21+人保1!P21+太平1!P21+太保1!P21+阳光1!P21+国寿1!P21+天安1!P21+平安1!P21+华安1!P21+大家1!P21+中银1!P21</f>
        <v>88.4538785283019</v>
      </c>
      <c r="Q21" s="23">
        <f>大地1!Q21+都邦1!Q21+永诚1!Q21+华泰1!Q21+渤海1!Q21+鼎和1!Q21+恒邦1!Q21+人保1!Q21+太平1!Q21+太保1!Q21+阳光1!Q21+国寿1!Q21+天安1!Q21+平安1!Q21+华安1!Q21+大家1!Q21+中银1!Q21</f>
        <v>1363.97650243396</v>
      </c>
      <c r="R21" s="23">
        <f>大地1!R21+都邦1!R21+永诚1!R21+华泰1!R21+渤海1!R21+鼎和1!R21+恒邦1!R21+人保1!R21+太平1!R21+太保1!R21+阳光1!R21+国寿1!R21+天安1!R21+平安1!R21+华安1!R21+大家1!R21+中银1!R21</f>
        <v>1016.57764933962</v>
      </c>
      <c r="S21" s="353">
        <f t="shared" si="2"/>
        <v>0.341733711458258</v>
      </c>
      <c r="T21" s="23">
        <f>大地1!T21+都邦1!T21+永诚1!T21+华泰1!T21+渤海1!T21+鼎和1!T21+恒邦1!T21+人保1!T21+太平1!T21+太保1!T21+阳光1!T21+国寿1!T21+天安1!T21+平安1!T21+华安1!T21+大家1!T21+中银1!T21</f>
        <v>780.727558</v>
      </c>
      <c r="U21" s="23">
        <f>大地1!U21+都邦1!U21+永诚1!U21+华泰1!U21+渤海1!U21+鼎和1!U21+恒邦1!U21+人保1!U21+太平1!U21+太保1!U21+阳光1!U21+国寿1!U21+天安1!U21+平安1!U21+华安1!U21+大家1!U21+中银1!U21</f>
        <v>216.913397267472</v>
      </c>
      <c r="V21" s="23">
        <f>大地1!V21+都邦1!V21+永诚1!V21+华泰1!V21+渤海1!V21+鼎和1!V21+恒邦1!V21+人保1!V21+太平1!V21+太保1!V21+阳光1!V21+国寿1!V21+天安1!V21+平安1!V21+华安1!V21+大家1!V21+中银1!V21</f>
        <v>195.515846818113</v>
      </c>
      <c r="W21" s="23">
        <f>大地1!W21+都邦1!W21+永诚1!W21+华泰1!W21+渤海1!W21+鼎和1!W21+恒邦1!W21+人保1!W21+太平1!W21+太保1!W21+阳光1!W21+国寿1!W21+天安1!W21+平安1!W21+华安1!W21+大家1!W21+中银1!W21</f>
        <v>170.819700348377</v>
      </c>
    </row>
    <row r="22" s="82" customFormat="1" ht="27.75" customHeight="1" spans="1:23">
      <c r="A22" s="26" t="s">
        <v>46</v>
      </c>
      <c r="B22" s="23">
        <f>大地1!B22+都邦1!B22+永诚1!B22+华泰1!B22+渤海1!B22+鼎和1!B22+恒邦1!B22+人保1!B22+太平1!B22+太保1!B22+阳光1!B22+国寿1!B22+天安1!B22+平安1!B22+华安1!B22+大家1!B22+中银1!B22</f>
        <v>3368.84209396226</v>
      </c>
      <c r="C22" s="23">
        <f>大地1!C22+都邦1!C22+永诚1!C22+华泰1!C22+渤海1!C22+鼎和1!C22+恒邦1!C22+人保1!C22+太平1!C22+太保1!C22+阳光1!C22+国寿1!C22+天安1!C22+平安1!C22+华安1!C22+大家1!C22+中银1!C22</f>
        <v>3704.03666129935</v>
      </c>
      <c r="D22" s="353">
        <f t="shared" si="0"/>
        <v>-0.0904943978657888</v>
      </c>
      <c r="E22" s="23">
        <f>大地1!E22+都邦1!E22+永诚1!E22+华泰1!E22+渤海1!E22+鼎和1!E22+恒邦1!E22+人保1!E22+太平1!E22+太保1!E22+阳光1!E22+国寿1!E22+天安1!E22+平安1!E22+华安1!E22+大家1!E22+中银1!E22</f>
        <v>2789.79226720755</v>
      </c>
      <c r="F22" s="23">
        <f>大地1!F22+都邦1!F22+永诚1!F22+华泰1!F22+渤海1!F22+鼎和1!F22+恒邦1!F22+人保1!F22+太平1!F22+太保1!F22+阳光1!F22+国寿1!F22+天安1!F22+平安1!F22+华安1!F22+大家1!F22+中银1!F22</f>
        <v>2917.76871372848</v>
      </c>
      <c r="G22" s="353">
        <f t="shared" si="1"/>
        <v>-0.0438610661354981</v>
      </c>
      <c r="H22" s="23">
        <f>大地1!H22+都邦1!H22+永诚1!H22+华泰1!H22+渤海1!H22+鼎和1!H22+恒邦1!H22+人保1!H22+太平1!H22+太保1!H22+阳光1!H22+国寿1!H22+天安1!H22+平安1!H22+华安1!H22+大家1!H22+中银1!H22</f>
        <v>258.816828603774</v>
      </c>
      <c r="I22" s="23">
        <f>大地1!I22+都邦1!I22+永诚1!I22+华泰1!I22+渤海1!I22+鼎和1!I22+恒邦1!I22+人保1!I22+太平1!I22+太保1!I22+阳光1!I22+国寿1!I22+天安1!I22+平安1!I22+华安1!I22+大家1!I22+中银1!I22</f>
        <v>2058.08612096226</v>
      </c>
      <c r="J22" s="23">
        <f>大地1!J22+都邦1!J22+永诚1!J22+华泰1!J22+渤海1!J22+鼎和1!J22+恒邦1!J22+人保1!J22+太平1!J22+太保1!J22+阳光1!J22+国寿1!J22+天安1!J22+平安1!J22+华安1!J22+大家1!J22+中银1!J22</f>
        <v>102.679723</v>
      </c>
      <c r="K22" s="23">
        <f>大地1!K22+都邦1!K22+永诚1!K22+华泰1!K22+渤海1!K22+鼎和1!K22+恒邦1!K22+人保1!K22+太平1!K22+太保1!K22+阳光1!K22+国寿1!K22+天安1!K22+平安1!K22+华安1!K22+大家1!K22+中银1!K22</f>
        <v>158.051778886792</v>
      </c>
      <c r="L22" s="23">
        <f>大地1!L22+都邦1!L22+永诚1!L22+华泰1!L22+渤海1!L22+鼎和1!L22+恒邦1!L22+人保1!L22+太平1!L22+太保1!L22+阳光1!L22+国寿1!L22+天安1!L22+平安1!L22+华安1!L22+大家1!L22+中银1!L22</f>
        <v>245.699766698113</v>
      </c>
      <c r="M22" s="23">
        <f>大地1!M22+都邦1!M22+永诚1!M22+华泰1!M22+渤海1!M22+鼎和1!M22+恒邦1!M22+人保1!M22+太平1!M22+太保1!M22+阳光1!M22+国寿1!M22+天安1!M22+平安1!M22+华安1!M22+大家1!M22+中银1!M22</f>
        <v>268.116700207547</v>
      </c>
      <c r="N22" s="23">
        <f>大地1!N22+都邦1!N22+永诚1!N22+华泰1!N22+渤海1!N22+鼎和1!N22+恒邦1!N22+人保1!N22+太平1!N22+太保1!N22+阳光1!N22+国寿1!N22+天安1!N22+平安1!N22+华安1!N22+大家1!N22+中银1!N22</f>
        <v>2.945026</v>
      </c>
      <c r="O22" s="23">
        <f>大地1!O22+都邦1!O22+永诚1!O22+华泰1!O22+渤海1!O22+鼎和1!O22+恒邦1!O22+人保1!O22+太平1!O22+太保1!O22+阳光1!O22+国寿1!O22+天安1!O22+平安1!O22+华安1!O22+大家1!O22+中银1!O22</f>
        <v>207.798616358491</v>
      </c>
      <c r="P22" s="23">
        <f>大地1!P22+都邦1!P22+永诚1!P22+华泰1!P22+渤海1!P22+鼎和1!P22+恒邦1!P22+人保1!P22+太平1!P22+太保1!P22+阳光1!P22+国寿1!P22+天安1!P22+平安1!P22+华安1!P22+大家1!P22+中银1!P22</f>
        <v>69.3087031132075</v>
      </c>
      <c r="Q22" s="23">
        <f>大地1!Q22+都邦1!Q22+永诚1!Q22+华泰1!Q22+渤海1!Q22+鼎和1!Q22+恒邦1!Q22+人保1!Q22+太平1!Q22+太保1!Q22+阳光1!Q22+国寿1!Q22+天安1!Q22+平安1!Q22+华安1!Q22+大家1!Q22+中银1!Q22</f>
        <v>579.059826754717</v>
      </c>
      <c r="R22" s="23">
        <f>大地1!R22+都邦1!R22+永诚1!R22+华泰1!R22+渤海1!R22+鼎和1!R22+恒邦1!R22+人保1!R22+太平1!R22+太保1!R22+阳光1!R22+国寿1!R22+天安1!R22+平安1!R22+华安1!R22+大家1!R22+中银1!R22</f>
        <v>786.303248886792</v>
      </c>
      <c r="S22" s="353">
        <f t="shared" si="2"/>
        <v>-0.263566788545615</v>
      </c>
      <c r="T22" s="23">
        <f>大地1!T22+都邦1!T22+永诚1!T22+华泰1!T22+渤海1!T22+鼎和1!T22+恒邦1!T22+人保1!T22+太平1!T22+太保1!T22+阳光1!T22+国寿1!T22+天安1!T22+平安1!T22+华安1!T22+大家1!T22+中银1!T22</f>
        <v>177.686985</v>
      </c>
      <c r="U22" s="23">
        <f>大地1!U22+都邦1!U22+永诚1!U22+华泰1!U22+渤海1!U22+鼎和1!U22+恒邦1!U22+人保1!U22+太平1!U22+太保1!U22+阳光1!U22+国寿1!U22+天安1!U22+平安1!U22+华安1!U22+大家1!U22+中银1!U22</f>
        <v>103.901244956038</v>
      </c>
      <c r="V22" s="23">
        <f>大地1!V22+都邦1!V22+永诚1!V22+华泰1!V22+渤海1!V22+鼎和1!V22+恒邦1!V22+人保1!V22+太平1!V22+太保1!V22+阳光1!V22+国寿1!V22+天安1!V22+平安1!V22+华安1!V22+大家1!V22+中银1!V22</f>
        <v>196.145238635849</v>
      </c>
      <c r="W22" s="23">
        <f>大地1!W22+都邦1!W22+永诚1!W22+华泰1!W22+渤海1!W22+鼎和1!W22+恒邦1!W22+人保1!W22+太平1!W22+太保1!W22+阳光1!W22+国寿1!W22+天安1!W22+平安1!W22+华安1!W22+大家1!W22+中银1!W22</f>
        <v>101.32635816283</v>
      </c>
    </row>
    <row r="23" s="82" customFormat="1" ht="27.75" customHeight="1" spans="1:23">
      <c r="A23" s="26" t="s">
        <v>47</v>
      </c>
      <c r="B23" s="23">
        <f>大地1!B23+都邦1!B23+永诚1!B23+华泰1!B23+渤海1!B23+鼎和1!B23+恒邦1!B23+人保1!B23+太平1!B23+太保1!B23+阳光1!B23+国寿1!B23+天安1!B23+平安1!B23+华安1!B23+大家1!B23+中银1!B23</f>
        <v>1963.63514049057</v>
      </c>
      <c r="C23" s="23">
        <f>大地1!C23+都邦1!C23+永诚1!C23+华泰1!C23+渤海1!C23+鼎和1!C23+恒邦1!C23+人保1!C23+太平1!C23+太保1!C23+阳光1!C23+国寿1!C23+天安1!C23+平安1!C23+华安1!C23+大家1!C23+中银1!C23</f>
        <v>2340.2978208892</v>
      </c>
      <c r="D23" s="353">
        <f t="shared" si="0"/>
        <v>-0.160946473152515</v>
      </c>
      <c r="E23" s="23">
        <f>大地1!E23+都邦1!E23+永诚1!E23+华泰1!E23+渤海1!E23+鼎和1!E23+恒邦1!E23+人保1!E23+太平1!E23+太保1!E23+阳光1!E23+国寿1!E23+天安1!E23+平安1!E23+华安1!E23+大家1!E23+中银1!E23</f>
        <v>1530.96555575472</v>
      </c>
      <c r="F23" s="23">
        <f>大地1!F23+都邦1!F23+永诚1!F23+华泰1!F23+渤海1!F23+鼎和1!F23+恒邦1!F23+人保1!F23+太平1!F23+太保1!F23+阳光1!F23+国寿1!F23+天安1!F23+平安1!F23+华安1!F23+大家1!F23+中银1!F23</f>
        <v>1518.3027263074</v>
      </c>
      <c r="G23" s="353">
        <f t="shared" si="1"/>
        <v>0.00834012165552346</v>
      </c>
      <c r="H23" s="23">
        <f>大地1!H23+都邦1!H23+永诚1!H23+华泰1!H23+渤海1!H23+鼎和1!H23+恒邦1!H23+人保1!H23+太平1!H23+太保1!H23+阳光1!H23+国寿1!H23+天安1!H23+平安1!H23+华安1!H23+大家1!H23+中银1!H23</f>
        <v>78.7733810943396</v>
      </c>
      <c r="I23" s="23">
        <f>大地1!I23+都邦1!I23+永诚1!I23+华泰1!I23+渤海1!I23+鼎和1!I23+恒邦1!I23+人保1!I23+太平1!I23+太保1!I23+阳光1!I23+国寿1!I23+天安1!I23+平安1!I23+华安1!I23+大家1!I23+中银1!I23</f>
        <v>1137.6091894717</v>
      </c>
      <c r="J23" s="23">
        <f>大地1!J23+都邦1!J23+永诚1!J23+华泰1!J23+渤海1!J23+鼎和1!J23+恒邦1!J23+人保1!J23+太平1!J23+太保1!J23+阳光1!J23+国寿1!J23+天安1!J23+平安1!J23+华安1!J23+大家1!J23+中银1!J23</f>
        <v>66.814347</v>
      </c>
      <c r="K23" s="23">
        <f>大地1!K23+都邦1!K23+永诚1!K23+华泰1!K23+渤海1!K23+鼎和1!K23+恒邦1!K23+人保1!K23+太平1!K23+太保1!K23+阳光1!K23+国寿1!K23+天安1!K23+平安1!K23+华安1!K23+大家1!K23+中银1!K23</f>
        <v>44.1696645849057</v>
      </c>
      <c r="L23" s="23">
        <f>大地1!L23+都邦1!L23+永诚1!L23+华泰1!L23+渤海1!L23+鼎和1!L23+恒邦1!L23+人保1!L23+太平1!L23+太保1!L23+阳光1!L23+国寿1!L23+天安1!L23+平安1!L23+华安1!L23+大家1!L23+中银1!L23</f>
        <v>35.3161093018868</v>
      </c>
      <c r="M23" s="23">
        <f>大地1!M23+都邦1!M23+永诚1!M23+华泰1!M23+渤海1!M23+鼎和1!M23+恒邦1!M23+人保1!M23+太平1!M23+太保1!M23+阳光1!M23+国寿1!M23+天安1!M23+平安1!M23+华安1!M23+大家1!M23+中银1!M23</f>
        <v>142.888450660377</v>
      </c>
      <c r="N23" s="23">
        <f>大地1!N23+都邦1!N23+永诚1!N23+华泰1!N23+渤海1!N23+鼎和1!N23+恒邦1!N23+人保1!N23+太平1!N23+太保1!N23+阳光1!N23+国寿1!N23+天安1!N23+平安1!N23+华安1!N23+大家1!N23+中银1!N23</f>
        <v>51.465233</v>
      </c>
      <c r="O23" s="23">
        <f>大地1!O23+都邦1!O23+永诚1!O23+华泰1!O23+渤海1!O23+鼎和1!O23+恒邦1!O23+人保1!O23+太平1!O23+太保1!O23+阳光1!O23+国寿1!O23+天安1!O23+平安1!O23+华安1!O23+大家1!O23+中银1!O23</f>
        <v>60.7062703773585</v>
      </c>
      <c r="P23" s="23">
        <f>大地1!P23+都邦1!P23+永诚1!P23+华泰1!P23+渤海1!P23+鼎和1!P23+恒邦1!P23+人保1!P23+太平1!P23+太保1!P23+阳光1!P23+国寿1!P23+天安1!P23+平安1!P23+华安1!P23+大家1!P23+中银1!P23</f>
        <v>35.649531</v>
      </c>
      <c r="Q23" s="23">
        <f>大地1!Q23+都邦1!Q23+永诚1!Q23+华泰1!Q23+渤海1!Q23+鼎和1!Q23+恒邦1!Q23+人保1!Q23+太平1!Q23+太保1!Q23+阳光1!Q23+国寿1!Q23+天安1!Q23+平安1!Q23+华安1!Q23+大家1!Q23+中银1!Q23</f>
        <v>431.119584735849</v>
      </c>
      <c r="R23" s="23">
        <f>大地1!R23+都邦1!R23+永诚1!R23+华泰1!R23+渤海1!R23+鼎和1!R23+恒邦1!R23+人保1!R23+太平1!R23+太保1!R23+阳光1!R23+国寿1!R23+天安1!R23+平安1!R23+华安1!R23+大家1!R23+中银1!R23</f>
        <v>821.139411735849</v>
      </c>
      <c r="S23" s="353">
        <f t="shared" si="2"/>
        <v>-0.474973946477026</v>
      </c>
      <c r="T23" s="23">
        <f>大地1!T23+都邦1!T23+永诚1!T23+华泰1!T23+渤海1!T23+鼎和1!T23+恒邦1!T23+人保1!T23+太平1!T23+太保1!T23+阳光1!T23+国寿1!T23+天安1!T23+平安1!T23+华安1!T23+大家1!T23+中银1!T23</f>
        <v>186.006541</v>
      </c>
      <c r="U23" s="23">
        <f>大地1!U23+都邦1!U23+永诚1!U23+华泰1!U23+渤海1!U23+鼎和1!U23+恒邦1!U23+人保1!U23+太平1!U23+太保1!U23+阳光1!U23+国寿1!U23+天安1!U23+平安1!U23+华安1!U23+大家1!U23+中银1!U23</f>
        <v>90.7190766678868</v>
      </c>
      <c r="V23" s="23">
        <f>大地1!V23+都邦1!V23+永诚1!V23+华泰1!V23+渤海1!V23+鼎和1!V23+恒邦1!V23+人保1!V23+太平1!V23+太保1!V23+阳光1!V23+国寿1!V23+天安1!V23+平安1!V23+华安1!V23+大家1!V23+中银1!V23</f>
        <v>60.0590960524528</v>
      </c>
      <c r="W23" s="23">
        <f>大地1!W23+都邦1!W23+永诚1!W23+华泰1!W23+渤海1!W23+鼎和1!W23+恒邦1!W23+人保1!W23+太平1!W23+太保1!W23+阳光1!W23+国寿1!W23+天安1!W23+平安1!W23+华安1!W23+大家1!W23+中银1!W23</f>
        <v>94.3348710155094</v>
      </c>
    </row>
    <row r="24" s="82" customFormat="1" ht="27.75" customHeight="1" spans="1:23">
      <c r="A24" s="26" t="s">
        <v>48</v>
      </c>
      <c r="B24" s="23">
        <f>大地1!B24+都邦1!B24+永诚1!B24+华泰1!B24+渤海1!B24+鼎和1!B24+恒邦1!B24+人保1!B24+太平1!B24+太保1!B24+阳光1!B24+国寿1!B24+天安1!B24+平安1!B24+华安1!B24+大家1!B24+中银1!B24</f>
        <v>4325.98623375472</v>
      </c>
      <c r="C24" s="23">
        <f>大地1!C24+都邦1!C24+永诚1!C24+华泰1!C24+渤海1!C24+鼎和1!C24+恒邦1!C24+人保1!C24+太平1!C24+太保1!C24+阳光1!C24+国寿1!C24+天安1!C24+平安1!C24+华安1!C24+大家1!C24+中银1!C24</f>
        <v>2655.84994212564</v>
      </c>
      <c r="D24" s="353">
        <f t="shared" si="0"/>
        <v>0.628851903542552</v>
      </c>
      <c r="E24" s="23">
        <f>大地1!E24+都邦1!E24+永诚1!E24+华泰1!E24+渤海1!E24+鼎和1!E24+恒邦1!E24+人保1!E24+太平1!E24+太保1!E24+阳光1!E24+国寿1!E24+天安1!E24+平安1!E24+华安1!E24+大家1!E24+中银1!E24</f>
        <v>2998.97420254717</v>
      </c>
      <c r="F24" s="23">
        <f>大地1!F24+都邦1!F24+永诚1!F24+华泰1!F24+渤海1!F24+鼎和1!F24+恒邦1!F24+人保1!F24+太平1!F24+太保1!F24+阳光1!F24+国寿1!F24+天安1!F24+平安1!F24+华安1!F24+大家1!F24+中银1!F24</f>
        <v>1636.85040634504</v>
      </c>
      <c r="G24" s="353">
        <f t="shared" si="1"/>
        <v>0.832161443050654</v>
      </c>
      <c r="H24" s="23">
        <f>大地1!H24+都邦1!H24+永诚1!H24+华泰1!H24+渤海1!H24+鼎和1!H24+恒邦1!H24+人保1!H24+太平1!H24+太保1!H24+阳光1!H24+国寿1!H24+天安1!H24+平安1!H24+华安1!H24+大家1!H24+中银1!H24</f>
        <v>120.423702622641</v>
      </c>
      <c r="I24" s="23">
        <f>大地1!I24+都邦1!I24+永诚1!I24+华泰1!I24+渤海1!I24+鼎和1!I24+恒邦1!I24+人保1!I24+太平1!I24+太保1!I24+阳光1!I24+国寿1!I24+天安1!I24+平安1!I24+华安1!I24+大家1!I24+中银1!I24</f>
        <v>2401.2736009434</v>
      </c>
      <c r="J24" s="23">
        <f>大地1!J24+都邦1!J24+永诚1!J24+华泰1!J24+渤海1!J24+鼎和1!J24+恒邦1!J24+人保1!J24+太平1!J24+太保1!J24+阳光1!J24+国寿1!J24+天安1!J24+平安1!J24+华安1!J24+大家1!J24+中银1!J24</f>
        <v>28.717816</v>
      </c>
      <c r="K24" s="23">
        <f>大地1!K24+都邦1!K24+永诚1!K24+华泰1!K24+渤海1!K24+鼎和1!K24+恒邦1!K24+人保1!K24+太平1!K24+太保1!K24+阳光1!K24+国寿1!K24+天安1!K24+平安1!K24+华安1!K24+大家1!K24+中银1!K24</f>
        <v>70.7757854528302</v>
      </c>
      <c r="L24" s="23">
        <f>大地1!L24+都邦1!L24+永诚1!L24+华泰1!L24+渤海1!L24+鼎和1!L24+恒邦1!L24+人保1!L24+太平1!L24+太保1!L24+阳光1!L24+国寿1!L24+天安1!L24+平安1!L24+华安1!L24+大家1!L24+中银1!L24</f>
        <v>50.7338497735849</v>
      </c>
      <c r="M24" s="23">
        <f>大地1!M24+都邦1!M24+永诚1!M24+华泰1!M24+渤海1!M24+鼎和1!M24+恒邦1!M24+人保1!M24+太平1!M24+太保1!M24+阳光1!M24+国寿1!M24+天安1!M24+平安1!M24+华安1!M24+大家1!M24+中银1!M24</f>
        <v>205.912897113208</v>
      </c>
      <c r="N24" s="23">
        <f>大地1!N24+都邦1!N24+永诚1!N24+华泰1!N24+渤海1!N24+鼎和1!N24+恒邦1!N24+人保1!N24+太平1!N24+太保1!N24+阳光1!N24+国寿1!N24+天安1!N24+平安1!N24+华安1!N24+大家1!N24+中银1!N24</f>
        <v>28.418807</v>
      </c>
      <c r="O24" s="23">
        <f>大地1!O24+都邦1!O24+永诚1!O24+华泰1!O24+渤海1!O24+鼎和1!O24+恒邦1!O24+人保1!O24+太平1!O24+太保1!O24+阳光1!O24+国寿1!O24+天安1!O24+平安1!O24+华安1!O24+大家1!O24+中银1!O24</f>
        <v>226.466587226415</v>
      </c>
      <c r="P24" s="23">
        <f>大地1!P24+都邦1!P24+永诚1!P24+华泰1!P24+渤海1!P24+鼎和1!P24+恒邦1!P24+人保1!P24+太平1!P24+太保1!P24+阳光1!P24+国寿1!P24+天安1!P24+平安1!P24+华安1!P24+大家1!P24+中银1!P24</f>
        <v>55.8063027169811</v>
      </c>
      <c r="Q24" s="23">
        <f>大地1!Q24+都邦1!Q24+永诚1!Q24+华泰1!Q24+渤海1!Q24+鼎和1!Q24+恒邦1!Q24+人保1!Q24+太平1!Q24+太保1!Q24+阳光1!Q24+国寿1!Q24+天安1!Q24+平安1!Q24+华安1!Q24+大家1!Q24+中银1!Q24</f>
        <v>1326.66203120755</v>
      </c>
      <c r="R24" s="23">
        <f>大地1!R24+都邦1!R24+永诚1!R24+华泰1!R24+渤海1!R24+鼎和1!R24+恒邦1!R24+人保1!R24+太平1!R24+太保1!R24+阳光1!R24+国寿1!R24+天安1!R24+平安1!R24+华安1!R24+大家1!R24+中银1!R24</f>
        <v>1018.99929113208</v>
      </c>
      <c r="S24" s="353">
        <f t="shared" si="2"/>
        <v>0.301926353387027</v>
      </c>
      <c r="T24" s="23">
        <f>大地1!T24+都邦1!T24+永诚1!T24+华泰1!T24+渤海1!T24+鼎和1!T24+恒邦1!T24+人保1!T24+太平1!T24+太保1!T24+阳光1!T24+国寿1!T24+天安1!T24+平安1!T24+华安1!T24+大家1!T24+中银1!T24</f>
        <v>1024.47208</v>
      </c>
      <c r="U24" s="23">
        <f>大地1!U24+都邦1!U24+永诚1!U24+华泰1!U24+渤海1!U24+鼎和1!U24+恒邦1!U24+人保1!U24+太平1!U24+太保1!U24+阳光1!U24+国寿1!U24+天安1!U24+平安1!U24+华安1!U24+大家1!U24+中银1!U24</f>
        <v>139.350704399661</v>
      </c>
      <c r="V24" s="23">
        <f>大地1!V24+都邦1!V24+永诚1!V24+华泰1!V24+渤海1!V24+鼎和1!V24+恒邦1!V24+人保1!V24+太平1!V24+太保1!V24+阳光1!V24+国寿1!V24+天安1!V24+平安1!V24+华安1!V24+大家1!V24+中银1!V24</f>
        <v>74.1681057173587</v>
      </c>
      <c r="W24" s="23">
        <f>大地1!W24+都邦1!W24+永诚1!W24+华泰1!W24+渤海1!W24+鼎和1!W24+恒邦1!W24+人保1!W24+太平1!W24+太保1!W24+阳光1!W24+国寿1!W24+天安1!W24+平安1!W24+华安1!W24+大家1!W24+中银1!W24</f>
        <v>88.6711410905286</v>
      </c>
    </row>
    <row r="25" s="82" customFormat="1" ht="27.75" customHeight="1" spans="1:23">
      <c r="A25" s="26" t="s">
        <v>49</v>
      </c>
      <c r="B25" s="23">
        <f>大地1!B25+都邦1!B25+永诚1!B25+华泰1!B25+渤海1!B25+鼎和1!B25+恒邦1!B25+人保1!B25+太平1!B25+太保1!B25+阳光1!B25+国寿1!B25+天安1!B25+平安1!B25+华安1!B25+大家1!B25+中银1!B25</f>
        <v>3648.71630581132</v>
      </c>
      <c r="C25" s="23">
        <f>大地1!C25+都邦1!C25+永诚1!C25+华泰1!C25+渤海1!C25+鼎和1!C25+恒邦1!C25+人保1!C25+太平1!C25+太保1!C25+阳光1!C25+国寿1!C25+天安1!C25+平安1!C25+华安1!C25+大家1!C25+中银1!C25</f>
        <v>4706.79159931972</v>
      </c>
      <c r="D25" s="353">
        <f t="shared" si="0"/>
        <v>-0.224797565641386</v>
      </c>
      <c r="E25" s="23">
        <f>大地1!E25+都邦1!E25+永诚1!E25+华泰1!E25+渤海1!E25+鼎和1!E25+恒邦1!E25+人保1!E25+太平1!E25+太保1!E25+阳光1!E25+国寿1!E25+天安1!E25+平安1!E25+华安1!E25+大家1!E25+中银1!E25</f>
        <v>2619.09330501887</v>
      </c>
      <c r="F25" s="23">
        <f>大地1!F25+都邦1!F25+永诚1!F25+华泰1!F25+渤海1!F25+鼎和1!F25+恒邦1!F25+人保1!F25+太平1!F25+太保1!F25+阳光1!F25+国寿1!F25+天安1!F25+平安1!F25+华安1!F25+大家1!F25+中银1!F25</f>
        <v>2093.79620609804</v>
      </c>
      <c r="G25" s="353">
        <f t="shared" si="1"/>
        <v>0.250882630024324</v>
      </c>
      <c r="H25" s="23">
        <f>大地1!H25+都邦1!H25+永诚1!H25+华泰1!H25+渤海1!H25+鼎和1!H25+恒邦1!H25+人保1!H25+太平1!H25+太保1!H25+阳光1!H25+国寿1!H25+天安1!H25+平安1!H25+华安1!H25+大家1!H25+中银1!H25</f>
        <v>154.564549622642</v>
      </c>
      <c r="I25" s="23">
        <f>大地1!I25+都邦1!I25+永诚1!I25+华泰1!I25+渤海1!I25+鼎和1!I25+恒邦1!I25+人保1!I25+太平1!I25+太保1!I25+阳光1!I25+国寿1!I25+天安1!I25+平安1!I25+华安1!I25+大家1!I25+中银1!I25</f>
        <v>1987.29531139623</v>
      </c>
      <c r="J25" s="23">
        <f>大地1!J25+都邦1!J25+永诚1!J25+华泰1!J25+渤海1!J25+鼎和1!J25+恒邦1!J25+人保1!J25+太平1!J25+太保1!J25+阳光1!J25+国寿1!J25+天安1!J25+平安1!J25+华安1!J25+大家1!J25+中银1!J25</f>
        <v>93.009679</v>
      </c>
      <c r="K25" s="23">
        <f>大地1!K25+都邦1!K25+永诚1!K25+华泰1!K25+渤海1!K25+鼎和1!K25+恒邦1!K25+人保1!K25+太平1!K25+太保1!K25+阳光1!K25+国寿1!K25+天安1!K25+平安1!K25+华安1!K25+大家1!K25+中银1!K25</f>
        <v>74.9875361886792</v>
      </c>
      <c r="L25" s="23">
        <f>大地1!L25+都邦1!L25+永诚1!L25+华泰1!L25+渤海1!L25+鼎和1!L25+恒邦1!L25+人保1!L25+太平1!L25+太保1!L25+阳光1!L25+国寿1!L25+天安1!L25+平安1!L25+华安1!L25+大家1!L25+中银1!L25</f>
        <v>53.0846046226415</v>
      </c>
      <c r="M25" s="23">
        <f>大地1!M25+都邦1!M25+永诚1!M25+华泰1!M25+渤海1!M25+鼎和1!M25+恒邦1!M25+人保1!M25+太平1!M25+太保1!M25+阳光1!M25+国寿1!M25+天安1!M25+平安1!M25+华安1!M25+大家1!M25+中银1!M25</f>
        <v>305.273869981132</v>
      </c>
      <c r="N25" s="23">
        <f>大地1!N25+都邦1!N25+永诚1!N25+华泰1!N25+渤海1!N25+鼎和1!N25+恒邦1!N25+人保1!N25+太平1!N25+太保1!N25+阳光1!N25+国寿1!N25+天安1!N25+平安1!N25+华安1!N25+大家1!N25+中银1!N25</f>
        <v>19.296751</v>
      </c>
      <c r="O25" s="23">
        <f>大地1!O25+都邦1!O25+永诚1!O25+华泰1!O25+渤海1!O25+鼎和1!O25+恒邦1!O25+人保1!O25+太平1!O25+太保1!O25+阳光1!O25+国寿1!O25+天安1!O25+平安1!O25+华安1!O25+大家1!O25+中银1!O25</f>
        <v>100.770257150943</v>
      </c>
      <c r="P25" s="23">
        <f>大地1!P25+都邦1!P25+永诚1!P25+华泰1!P25+渤海1!P25+鼎和1!P25+恒邦1!P25+人保1!P25+太平1!P25+太保1!P25+阳光1!P25+国寿1!P25+天安1!P25+平安1!P25+华安1!P25+大家1!P25+中银1!P25</f>
        <v>59.5517908679245</v>
      </c>
      <c r="Q25" s="23">
        <f>大地1!Q25+都邦1!Q25+永诚1!Q25+华泰1!Q25+渤海1!Q25+鼎和1!Q25+恒邦1!Q25+人保1!Q25+太平1!Q25+太保1!Q25+阳光1!Q25+国寿1!Q25+天安1!Q25+平安1!Q25+华安1!Q25+大家1!Q25+中银1!Q25</f>
        <v>1029.62300079245</v>
      </c>
      <c r="R25" s="23">
        <f>大地1!R25+都邦1!R25+永诚1!R25+华泰1!R25+渤海1!R25+鼎和1!R25+恒邦1!R25+人保1!R25+太平1!R25+太保1!R25+阳光1!R25+国寿1!R25+天安1!R25+平安1!R25+华安1!R25+大家1!R25+中银1!R25</f>
        <v>2612.98549728302</v>
      </c>
      <c r="S25" s="353">
        <f t="shared" si="2"/>
        <v>-0.605959159795164</v>
      </c>
      <c r="T25" s="23">
        <f>大地1!T25+都邦1!T25+永诚1!T25+华泰1!T25+渤海1!T25+鼎和1!T25+恒邦1!T25+人保1!T25+太平1!T25+太保1!T25+阳光1!T25+国寿1!T25+天安1!T25+平安1!T25+华安1!T25+大家1!T25+中银1!T25</f>
        <v>700.222613</v>
      </c>
      <c r="U25" s="23">
        <f>大地1!U25+都邦1!U25+永诚1!U25+华泰1!U25+渤海1!U25+鼎和1!U25+恒邦1!U25+人保1!U25+太平1!U25+太保1!U25+阳光1!U25+国寿1!U25+天安1!U25+平安1!U25+华安1!U25+大家1!U25+中银1!U25</f>
        <v>148.54206046634</v>
      </c>
      <c r="V25" s="23">
        <f>大地1!V25+都邦1!V25+永诚1!V25+华泰1!V25+渤海1!V25+鼎和1!V25+恒邦1!V25+人保1!V25+太平1!V25+太保1!V25+阳光1!V25+国寿1!V25+天安1!V25+平安1!V25+华安1!V25+大家1!V25+中银1!V25</f>
        <v>71.1151825426415</v>
      </c>
      <c r="W25" s="23">
        <f>大地1!W25+都邦1!W25+永诚1!W25+华泰1!W25+渤海1!W25+鼎和1!W25+恒邦1!W25+人保1!W25+太平1!W25+太保1!W25+阳光1!W25+国寿1!W25+天安1!W25+平安1!W25+华安1!W25+大家1!W25+中银1!W25</f>
        <v>109.743144783472</v>
      </c>
    </row>
    <row r="26" s="82" customFormat="1" ht="27.75" customHeight="1" spans="1:23">
      <c r="A26" s="29" t="s">
        <v>80</v>
      </c>
      <c r="B26" s="23">
        <f>大地1!B26+都邦1!B26+永诚1!B26+华泰1!B26+渤海1!B26+鼎和1!B26+恒邦1!B26+人保1!B26+太平1!B26+太保1!B26+阳光1!B26+国寿1!B26+天安1!B26+平安1!B26+华安1!B26+大家1!B26+中银1!B26</f>
        <v>166865.42238</v>
      </c>
      <c r="C26" s="23">
        <f>大地1!C26+都邦1!C26+永诚1!C26+华泰1!C26+渤海1!C26+鼎和1!C26+恒邦1!C26+人保1!C26+太平1!C26+太保1!C26+阳光1!C26+国寿1!C26+天安1!C26+平安1!C26+华安1!C26+大家1!C26+中银1!C26</f>
        <v>158773.971628958</v>
      </c>
      <c r="D26" s="353">
        <f t="shared" si="0"/>
        <v>0.0509620731158095</v>
      </c>
      <c r="E26" s="23">
        <f>大地1!E26+都邦1!E26+永诚1!E26+华泰1!E26+渤海1!E26+鼎和1!E26+恒邦1!E26+人保1!E26+太平1!E26+太保1!E26+阳光1!E26+国寿1!E26+天安1!E26+平安1!E26+华安1!E26+大家1!E26+中银1!E26</f>
        <v>94210.958031</v>
      </c>
      <c r="F26" s="23">
        <f>大地1!F26+都邦1!F26+永诚1!F26+华泰1!F26+渤海1!F26+鼎和1!F26+恒邦1!F26+人保1!F26+太平1!F26+太保1!F26+阳光1!F26+国寿1!F26+天安1!F26+平安1!F26+华安1!F26+大家1!F26+中银1!F26</f>
        <v>91740.6501441295</v>
      </c>
      <c r="G26" s="353">
        <f t="shared" si="1"/>
        <v>0.0269270806669617</v>
      </c>
      <c r="H26" s="23">
        <f>大地1!H26+都邦1!H26+永诚1!H26+华泰1!H26+渤海1!H26+鼎和1!H26+恒邦1!H26+人保1!H26+太平1!H26+太保1!H26+阳光1!H26+国寿1!H26+天安1!H26+平安1!H26+华安1!H26+大家1!H26+中银1!H26</f>
        <v>12785.1577884532</v>
      </c>
      <c r="I26" s="23">
        <f>大地1!I26+都邦1!I26+永诚1!I26+华泰1!I26+渤海1!I26+鼎和1!I26+恒邦1!I26+人保1!I26+太平1!I26+太保1!I26+阳光1!I26+国寿1!I26+天安1!I26+平安1!I26+华安1!I26+大家1!I26+中银1!I26</f>
        <v>72072.5487368877</v>
      </c>
      <c r="J26" s="23">
        <f>大地1!J26+都邦1!J26+永诚1!J26+华泰1!J26+渤海1!J26+鼎和1!J26+恒邦1!J26+人保1!J26+太平1!J26+太保1!J26+阳光1!J26+国寿1!J26+天安1!J26+平安1!J26+华安1!J26+大家1!J26+中银1!J26</f>
        <v>2441.5805984982</v>
      </c>
      <c r="K26" s="23">
        <f>大地1!K26+都邦1!K26+永诚1!K26+华泰1!K26+渤海1!K26+鼎和1!K26+恒邦1!K26+人保1!K26+太平1!K26+太保1!K26+阳光1!K26+国寿1!K26+天安1!K26+平安1!K26+华安1!K26+大家1!K26+中银1!K26</f>
        <v>8665.52791694731</v>
      </c>
      <c r="L26" s="23">
        <f>大地1!L26+都邦1!L26+永诚1!L26+华泰1!L26+渤海1!L26+鼎和1!L26+恒邦1!L26+人保1!L26+太平1!L26+太保1!L26+阳光1!L26+国寿1!L26+天安1!L26+平安1!L26+华安1!L26+大家1!L26+中银1!L26</f>
        <v>4323.80140990919</v>
      </c>
      <c r="M26" s="23">
        <f>大地1!M26+都邦1!M26+永诚1!M26+华泰1!M26+渤海1!M26+鼎和1!M26+恒邦1!M26+人保1!M26+太平1!M26+太保1!M26+阳光1!M26+国寿1!M26+天安1!M26+平安1!M26+华安1!M26+大家1!M26+中银1!M26</f>
        <v>8463.07182410315</v>
      </c>
      <c r="N26" s="23">
        <f>大地1!N26+都邦1!N26+永诚1!N26+华泰1!N26+渤海1!N26+鼎和1!N26+恒邦1!N26+人保1!N26+太平1!N26+太保1!N26+阳光1!N26+国寿1!N26+天安1!N26+平安1!N26+华安1!N26+大家1!N26+中银1!N26</f>
        <v>1246.48703605408</v>
      </c>
      <c r="O26" s="23">
        <f>大地1!O26+都邦1!O26+永诚1!O26+华泰1!O26+渤海1!O26+鼎和1!O26+恒邦1!O26+人保1!O26+太平1!O26+太保1!O26+阳光1!O26+国寿1!O26+天安1!O26+平安1!O26+华安1!O26+大家1!O26+中银1!O26</f>
        <v>6021.191318</v>
      </c>
      <c r="P26" s="23">
        <f>大地1!P26+都邦1!P26+永诚1!P26+华泰1!P26+渤海1!P26+鼎和1!P26+恒邦1!P26+人保1!P26+太平1!P26+太保1!P26+阳光1!P26+国寿1!P26+天安1!P26+平安1!P26+华安1!P26+大家1!P26+中银1!P26</f>
        <v>1617.18940580179</v>
      </c>
      <c r="Q26" s="23">
        <f>大地1!Q26+都邦1!Q26+永诚1!Q26+华泰1!Q26+渤海1!Q26+鼎和1!Q26+恒邦1!Q26+人保1!Q26+太平1!Q26+太保1!Q26+阳光1!Q26+国寿1!Q26+天安1!Q26+平安1!Q26+华安1!Q26+大家1!Q26+中银1!Q26</f>
        <v>72653.8143489999</v>
      </c>
      <c r="R26" s="23">
        <f>大地1!R26+都邦1!R26+永诚1!R26+华泰1!R26+渤海1!R26+鼎和1!R26+恒邦1!R26+人保1!R26+太平1!R26+太保1!R26+阳光1!R26+国寿1!R26+天安1!R26+平安1!R26+华安1!R26+大家1!R26+中银1!R26</f>
        <v>66663.9309332306</v>
      </c>
      <c r="S26" s="353">
        <f t="shared" si="2"/>
        <v>0.0898519384008227</v>
      </c>
      <c r="T26" s="23">
        <f>大地1!T26+都邦1!T26+永诚1!T26+华泰1!T26+渤海1!T26+鼎和1!T26+恒邦1!T26+人保1!T26+太平1!T26+太保1!T26+阳光1!T26+国寿1!T26+天安1!T26+平安1!T26+华安1!T26+大家1!T26+中银1!T26</f>
        <v>10956.887463</v>
      </c>
      <c r="U26" s="23">
        <f>大地1!U26+都邦1!U26+永诚1!U26+华泰1!U26+渤海1!U26+鼎和1!U26+恒邦1!U26+人保1!U26+太平1!U26+太保1!U26+阳光1!U26+国寿1!U26+天安1!U26+平安1!U26+华安1!U26+大家1!U26+中银1!U26</f>
        <v>5641.36525576994</v>
      </c>
      <c r="V26" s="23">
        <f>大地1!V26+都邦1!V26+永诚1!V26+华泰1!V26+渤海1!V26+鼎和1!V26+恒邦1!V26+人保1!V26+太平1!V26+太保1!V26+阳光1!V26+国寿1!V26+天安1!V26+平安1!V26+华安1!V26+大家1!V26+中银1!V26</f>
        <v>6057.2266977</v>
      </c>
      <c r="W26" s="23">
        <f>大地1!W26+都邦1!W26+永诚1!W26+华泰1!W26+渤海1!W26+鼎和1!W26+恒邦1!W26+人保1!W26+太平1!W26+太保1!W26+阳光1!W26+国寿1!W26+天安1!W26+平安1!W26+华安1!W26+大家1!W26+中银1!W26</f>
        <v>49998.33493253</v>
      </c>
    </row>
    <row r="27" ht="42" customHeight="1" spans="1:19">
      <c r="A27" s="357" t="s">
        <v>81</v>
      </c>
      <c r="B27" s="358"/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</row>
  </sheetData>
  <mergeCells count="16">
    <mergeCell ref="A2:W2"/>
    <mergeCell ref="A3:W3"/>
    <mergeCell ref="B4:W4"/>
    <mergeCell ref="E5:O5"/>
    <mergeCell ref="Q5:W5"/>
    <mergeCell ref="A27:S27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zoomScale="70" zoomScaleNormal="70" workbookViewId="0">
      <selection activeCell="R29" sqref="R29"/>
    </sheetView>
  </sheetViews>
  <sheetFormatPr defaultColWidth="9" defaultRowHeight="14.25"/>
  <cols>
    <col min="1" max="1" width="8.125" style="82" customWidth="1"/>
    <col min="2" max="3" width="13.125" style="82" customWidth="1"/>
    <col min="4" max="4" width="7.875" style="82" customWidth="1"/>
    <col min="5" max="6" width="12.875" style="82" customWidth="1"/>
    <col min="7" max="7" width="8.5" style="82" customWidth="1"/>
    <col min="8" max="8" width="12.2" style="82" customWidth="1"/>
    <col min="9" max="9" width="13.9666666666667" style="82" customWidth="1"/>
    <col min="10" max="16" width="12.2" style="82" customWidth="1"/>
    <col min="17" max="18" width="9.99166666666667" style="82" customWidth="1"/>
    <col min="19" max="19" width="9.28333333333333" style="82" customWidth="1"/>
    <col min="20" max="20" width="9" style="82"/>
    <col min="21" max="21" width="11.25" style="82" customWidth="1"/>
    <col min="22" max="22" width="8.81666666666667" style="82" customWidth="1"/>
    <col min="23" max="23" width="10" style="82" customWidth="1"/>
    <col min="24" max="16384" width="9" style="82"/>
  </cols>
  <sheetData>
    <row r="1" s="82" customFormat="1" ht="30" customHeight="1" spans="1:20">
      <c r="A1" s="84" t="s">
        <v>52</v>
      </c>
      <c r="Q1" s="105"/>
      <c r="R1" s="105"/>
      <c r="S1" s="105"/>
      <c r="T1" s="105"/>
    </row>
    <row r="2" s="82" customFormat="1" ht="27.75" customHeight="1" spans="1:23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82" customFormat="1" ht="27.75" customHeight="1" spans="1:23">
      <c r="A3" s="6" t="s">
        <v>54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="82" customFormat="1" ht="27.75" customHeight="1" spans="1:23">
      <c r="A4" s="8" t="s">
        <v>55</v>
      </c>
      <c r="B4" s="36" t="s">
        <v>56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="82" customFormat="1" ht="27.75" customHeight="1" spans="1:23">
      <c r="A5" s="12"/>
      <c r="B5" s="13" t="s">
        <v>83</v>
      </c>
      <c r="C5" s="8" t="s">
        <v>58</v>
      </c>
      <c r="D5" s="13" t="s">
        <v>59</v>
      </c>
      <c r="E5" s="38" t="s">
        <v>60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 t="s">
        <v>84</v>
      </c>
      <c r="R5" s="38"/>
      <c r="S5" s="38"/>
      <c r="T5" s="38"/>
      <c r="U5" s="38"/>
      <c r="V5" s="38"/>
      <c r="W5" s="38"/>
    </row>
    <row r="6" s="82" customFormat="1" ht="27.75" customHeight="1" spans="1:23">
      <c r="A6" s="12"/>
      <c r="B6" s="13"/>
      <c r="C6" s="12"/>
      <c r="D6" s="13"/>
      <c r="E6" s="39" t="s">
        <v>62</v>
      </c>
      <c r="F6" s="40" t="s">
        <v>58</v>
      </c>
      <c r="G6" s="40" t="s">
        <v>63</v>
      </c>
      <c r="H6" s="18" t="s">
        <v>64</v>
      </c>
      <c r="I6" s="18" t="s">
        <v>65</v>
      </c>
      <c r="J6" s="18" t="s">
        <v>66</v>
      </c>
      <c r="K6" s="18" t="s">
        <v>67</v>
      </c>
      <c r="L6" s="18" t="s">
        <v>68</v>
      </c>
      <c r="M6" s="18" t="s">
        <v>69</v>
      </c>
      <c r="N6" s="18" t="s">
        <v>70</v>
      </c>
      <c r="O6" s="18" t="s">
        <v>71</v>
      </c>
      <c r="P6" s="18" t="s">
        <v>72</v>
      </c>
      <c r="Q6" s="39" t="s">
        <v>73</v>
      </c>
      <c r="R6" s="40" t="s">
        <v>58</v>
      </c>
      <c r="S6" s="40" t="s">
        <v>63</v>
      </c>
      <c r="T6" s="18" t="s">
        <v>74</v>
      </c>
      <c r="U6" s="18" t="s">
        <v>75</v>
      </c>
      <c r="V6" s="18" t="s">
        <v>76</v>
      </c>
      <c r="W6" s="18" t="s">
        <v>77</v>
      </c>
    </row>
    <row r="7" s="82" customFormat="1" ht="27.75" customHeight="1" spans="1:23">
      <c r="A7" s="19"/>
      <c r="B7" s="13"/>
      <c r="C7" s="19"/>
      <c r="D7" s="13"/>
      <c r="E7" s="39"/>
      <c r="F7" s="42"/>
      <c r="G7" s="42"/>
      <c r="H7" s="18" t="s">
        <v>78</v>
      </c>
      <c r="I7" s="18" t="s">
        <v>78</v>
      </c>
      <c r="J7" s="18" t="s">
        <v>78</v>
      </c>
      <c r="K7" s="18" t="s">
        <v>78</v>
      </c>
      <c r="L7" s="18" t="s">
        <v>78</v>
      </c>
      <c r="M7" s="18" t="s">
        <v>78</v>
      </c>
      <c r="N7" s="18" t="s">
        <v>78</v>
      </c>
      <c r="O7" s="18" t="s">
        <v>78</v>
      </c>
      <c r="P7" s="18" t="s">
        <v>78</v>
      </c>
      <c r="Q7" s="39"/>
      <c r="R7" s="42"/>
      <c r="S7" s="42"/>
      <c r="T7" s="18" t="s">
        <v>78</v>
      </c>
      <c r="U7" s="18" t="s">
        <v>78</v>
      </c>
      <c r="V7" s="18" t="s">
        <v>78</v>
      </c>
      <c r="W7" s="18" t="s">
        <v>78</v>
      </c>
    </row>
    <row r="8" s="82" customFormat="1" ht="27.75" customHeight="1" spans="1:23">
      <c r="A8" s="22" t="s">
        <v>79</v>
      </c>
      <c r="B8" s="23">
        <f>大地2!B8+都邦2!B8+永诚2!B8+华泰2!B8+渤海2!B8+鼎和2!B8+恒邦2!B8+人保2!B8+太平2!B8+太保2!B8+阳光2!B8+国寿2!B8+天安2!B8+平安2!B8+华安2!B8+大家2!B8+中银2!B8</f>
        <v>32754.6681881132</v>
      </c>
      <c r="C8" s="23">
        <f>大地2!C8+都邦2!C8+永诚2!C8+华泰2!C8+渤海2!C8+鼎和2!C8+恒邦2!C8+人保2!C8+太平2!C8+太保2!C8+阳光2!C8+国寿2!C8+天安2!C8+平安2!C8+华安2!C8+大家2!C8+中银2!C8</f>
        <v>28678.5948156897</v>
      </c>
      <c r="D8" s="353">
        <f>(B8-C8)/C8</f>
        <v>0.142129466196634</v>
      </c>
      <c r="E8" s="23">
        <f>大地2!E8+都邦2!E8+永诚2!E8+华泰2!E8+渤海2!E8+鼎和2!E8+恒邦2!E8+人保2!E8+太平2!E8+太保2!E8+阳光2!E8+国寿2!E8+天安2!E8+平安2!E8+华安2!E8+大家2!E8+中银2!E8</f>
        <v>8574.17480211323</v>
      </c>
      <c r="F8" s="23">
        <f>大地2!F8+都邦2!F8+永诚2!F8+华泰2!F8+渤海2!F8+鼎和2!F8+恒邦2!F8+人保2!F8+太平2!F8+太保2!F8+阳光2!F8+国寿2!F8+天安2!F8+平安2!F8+华安2!F8+大家2!F8+中银2!F8</f>
        <v>9089.05944768969</v>
      </c>
      <c r="G8" s="353">
        <f>(E8-F8)/F8</f>
        <v>-0.0566488368284733</v>
      </c>
      <c r="H8" s="23">
        <f>大地2!H8+都邦2!H8+永诚2!H8+华泰2!H8+渤海2!H8+鼎和2!H8+恒邦2!H8+人保2!H8+太平2!H8+太保2!H8+阳光2!H8+国寿2!H8+天安2!H8+平安2!H8+华安2!H8+大家2!H8+中银2!H8</f>
        <v>2085.13709775971</v>
      </c>
      <c r="I8" s="23">
        <f>大地2!I8+都邦2!I8+永诚2!I8+华泰2!I8+渤海2!I8+鼎和2!I8+恒邦2!I8+人保2!I8+太平2!I8+太保2!I8+阳光2!I8+国寿2!I8+天安2!I8+平安2!I8+华安2!I8+大家2!I8+中银2!I8</f>
        <v>6582.0948134151</v>
      </c>
      <c r="J8" s="23">
        <f>大地2!J8+都邦2!J8+永诚2!J8+华泰2!J8+渤海2!J8+鼎和2!J8+恒邦2!J8+人保2!J8+太平2!J8+太保2!J8+阳光2!J8+国寿2!J8+天安2!J8+平安2!J8+华安2!J8+大家2!J8+中银2!J8</f>
        <v>60.522719</v>
      </c>
      <c r="K8" s="23">
        <f>大地2!K8+都邦2!K8+永诚2!K8+华泰2!K8+渤海2!K8+鼎和2!K8+恒邦2!K8+人保2!K8+太平2!K8+太保2!K8+阳光2!K8+国寿2!K8+天安2!K8+平安2!K8+华安2!K8+大家2!K8+中银2!K8</f>
        <v>1462.85257215543</v>
      </c>
      <c r="L8" s="23">
        <f>大地2!L8+都邦2!L8+永诚2!L8+华泰2!L8+渤海2!L8+鼎和2!L8+恒邦2!L8+人保2!L8+太平2!L8+太保2!L8+阳光2!L8+国寿2!L8+天安2!L8+平安2!L8+华安2!L8+大家2!L8+中银2!L8</f>
        <v>497.729096137846</v>
      </c>
      <c r="M8" s="23">
        <f>大地2!M8+都邦2!M8+永诚2!M8+华泰2!M8+渤海2!M8+鼎和2!M8+恒邦2!M8+人保2!M8+太平2!M8+太保2!M8+阳光2!M8+国寿2!M8+天安2!M8+平安2!M8+华安2!M8+大家2!M8+中银2!M8</f>
        <v>741.87573349636</v>
      </c>
      <c r="N8" s="23">
        <f>大地2!N8+都邦2!N8+永诚2!N8+华泰2!N8+渤海2!N8+鼎和2!N8+恒邦2!N8+人保2!N8+太平2!N8+太保2!N8+阳光2!N8+国寿2!N8+天安2!N8+平安2!N8+华安2!N8+大家2!N8+中银2!N8</f>
        <v>126.485902022369</v>
      </c>
      <c r="O8" s="23">
        <f>大地2!O8+都邦2!O8+永诚2!O8+华泰2!O8+渤海2!O8+鼎和2!O8+恒邦2!O8+人保2!O8+太平2!O8+太保2!O8+阳光2!O8+国寿2!O8+天安2!O8+平安2!O8+华安2!O8+大家2!O8+中银2!O8</f>
        <v>545.434610981132</v>
      </c>
      <c r="P8" s="23">
        <f>大地2!P8+都邦2!P8+永诚2!P8+华泰2!P8+渤海2!P8+鼎和2!P8+恒邦2!P8+人保2!P8+太平2!P8+太保2!P8+阳光2!P8+国寿2!P8+天安2!P8+平安2!P8+华安2!P8+大家2!P8+中银2!P8</f>
        <v>132.268552721261</v>
      </c>
      <c r="Q8" s="23">
        <f>大地2!Q8+都邦2!Q8+永诚2!Q8+华泰2!Q8+渤海2!Q8+鼎和2!Q8+恒邦2!Q8+人保2!Q8+太平2!Q8+太保2!Q8+阳光2!Q8+国寿2!Q8+天安2!Q8+平安2!Q8+华安2!Q8+大家2!Q8+中银2!Q8</f>
        <v>24180.483386</v>
      </c>
      <c r="R8" s="23">
        <f>大地2!R8+都邦2!R8+永诚2!R8+华泰2!R8+渤海2!R8+鼎和2!R8+恒邦2!R8+人保2!R8+太平2!R8+太保2!R8+阳光2!R8+国寿2!R8+天安2!R8+平安2!R8+华安2!R8+大家2!R8+中银2!R8</f>
        <v>19583.43782</v>
      </c>
      <c r="S8" s="353">
        <f>(Q8-R8)/R8</f>
        <v>0.234741499845608</v>
      </c>
      <c r="T8" s="23">
        <f>大地2!T8+都邦2!T8+永诚2!T8+华泰2!T8+渤海2!T8+鼎和2!T8+恒邦2!T8+人保2!T8+太平2!T8+太保2!T8+阳光2!T8+国寿2!T8+天安2!T8+平安2!T8+华安2!T8+大家2!T8+中银2!T8</f>
        <v>0</v>
      </c>
      <c r="U8" s="23">
        <f>大地2!U8+都邦2!U8+永诚2!U8+华泰2!U8+渤海2!U8+鼎和2!U8+恒邦2!U8+人保2!U8+太平2!U8+太保2!U8+阳光2!U8+国寿2!U8+天安2!U8+平安2!U8+华安2!U8+大家2!U8+中银2!U8</f>
        <v>1275.875520366</v>
      </c>
      <c r="V8" s="23">
        <f>大地2!V8+都邦2!V8+永诚2!V8+华泰2!V8+渤海2!V8+鼎和2!V8+恒邦2!V8+人保2!V8+太平2!V8+太保2!V8+阳光2!V8+国寿2!V8+天安2!V8+平安2!V8+华安2!V8+大家2!V8+中银2!V8</f>
        <v>761.97345226</v>
      </c>
      <c r="W8" s="23">
        <f>大地2!W8+都邦2!W8+永诚2!W8+华泰2!W8+渤海2!W8+鼎和2!W8+恒邦2!W8+人保2!W8+太平2!W8+太保2!W8+阳光2!W8+国寿2!W8+天安2!W8+平安2!W8+华安2!W8+大家2!W8+中银2!W8</f>
        <v>22142.634413374</v>
      </c>
    </row>
    <row r="9" s="82" customFormat="1" ht="27.75" customHeight="1" spans="1:23">
      <c r="A9" s="26" t="s">
        <v>33</v>
      </c>
      <c r="B9" s="23">
        <f>大地2!B9+都邦2!B9+永诚2!B9+华泰2!B9+渤海2!B9+鼎和2!B9+恒邦2!B9+人保2!B9+太平2!B9+太保2!B9+阳光2!B9+国寿2!B9+天安2!B9+平安2!B9+华安2!B9+大家2!B9+中银2!B9</f>
        <v>3162.19202388679</v>
      </c>
      <c r="C9" s="23">
        <f>大地2!C9+都邦2!C9+永诚2!C9+华泰2!C9+渤海2!C9+鼎和2!C9+恒邦2!C9+人保2!C9+太平2!C9+太保2!C9+阳光2!C9+国寿2!C9+天安2!C9+平安2!C9+华安2!C9+大家2!C9+中银2!C9</f>
        <v>2691.20138501883</v>
      </c>
      <c r="D9" s="353">
        <f t="shared" ref="D9:D26" si="0">(B9-C9)/C9</f>
        <v>0.175011294765913</v>
      </c>
      <c r="E9" s="23">
        <f>大地2!E9+都邦2!E9+永诚2!E9+华泰2!E9+渤海2!E9+鼎和2!E9+恒邦2!E9+人保2!E9+太平2!E9+太保2!E9+阳光2!E9+国寿2!E9+天安2!E9+平安2!E9+华安2!E9+大家2!E9+中银2!E9</f>
        <v>2028.79308788679</v>
      </c>
      <c r="F9" s="23">
        <f>大地2!F9+都邦2!F9+永诚2!F9+华泰2!F9+渤海2!F9+鼎和2!F9+恒邦2!F9+人保2!F9+太平2!F9+太保2!F9+阳光2!F9+国寿2!F9+天安2!F9+平安2!F9+华安2!F9+大家2!F9+中银2!F9</f>
        <v>1462.34350941224</v>
      </c>
      <c r="G9" s="353">
        <f>(E9-F9)/F9</f>
        <v>0.387357399153248</v>
      </c>
      <c r="H9" s="23">
        <f>大地2!H9+都邦2!H9+永诚2!H9+华泰2!H9+渤海2!H9+鼎和2!H9+恒邦2!H9+人保2!H9+太平2!H9+太保2!H9+阳光2!H9+国寿2!H9+天安2!H9+平安2!H9+华安2!H9+大家2!H9+中银2!H9</f>
        <v>319.593079622641</v>
      </c>
      <c r="I9" s="23">
        <f>大地2!I9+都邦2!I9+永诚2!I9+华泰2!I9+渤海2!I9+鼎和2!I9+恒邦2!I9+人保2!I9+太平2!I9+太保2!I9+阳光2!I9+国寿2!I9+天安2!I9+平安2!I9+华安2!I9+大家2!I9+中银2!I9</f>
        <v>1233.5315105283</v>
      </c>
      <c r="J9" s="23">
        <f>大地2!J9+都邦2!J9+永诚2!J9+华泰2!J9+渤海2!J9+鼎和2!J9+恒邦2!J9+人保2!J9+太平2!J9+太保2!J9+阳光2!J9+国寿2!J9+天安2!J9+平安2!J9+华安2!J9+大家2!J9+中银2!J9</f>
        <v>55.533136</v>
      </c>
      <c r="K9" s="23">
        <f>大地2!K9+都邦2!K9+永诚2!K9+华泰2!K9+渤海2!K9+鼎和2!K9+恒邦2!K9+人保2!K9+太平2!K9+太保2!K9+阳光2!K9+国寿2!K9+天安2!K9+平安2!K9+华安2!K9+大家2!K9+中银2!K9</f>
        <v>161.723697339623</v>
      </c>
      <c r="L9" s="23">
        <f>大地2!L9+都邦2!L9+永诚2!L9+华泰2!L9+渤海2!L9+鼎和2!L9+恒邦2!L9+人保2!L9+太平2!L9+太保2!L9+阳光2!L9+国寿2!L9+天安2!L9+平安2!L9+华安2!L9+大家2!L9+中银2!L9</f>
        <v>32.3072291886792</v>
      </c>
      <c r="M9" s="23">
        <f>大地2!M9+都邦2!M9+永诚2!M9+华泰2!M9+渤海2!M9+鼎和2!M9+恒邦2!M9+人保2!M9+太平2!M9+太保2!M9+阳光2!M9+国寿2!M9+天安2!M9+平安2!M9+华安2!M9+大家2!M9+中银2!M9</f>
        <v>215.757464792453</v>
      </c>
      <c r="N9" s="23">
        <f>大地2!N9+都邦2!N9+永诚2!N9+华泰2!N9+渤海2!N9+鼎和2!N9+恒邦2!N9+人保2!N9+太平2!N9+太保2!N9+阳光2!N9+国寿2!N9+天安2!N9+平安2!N9+华安2!N9+大家2!N9+中银2!N9</f>
        <v>22.666619</v>
      </c>
      <c r="O9" s="23">
        <f>大地2!O9+都邦2!O9+永诚2!O9+华泰2!O9+渤海2!O9+鼎和2!O9+恒邦2!O9+人保2!O9+太平2!O9+太保2!O9+阳光2!O9+国寿2!O9+天安2!O9+平安2!O9+华安2!O9+大家2!O9+中银2!O9</f>
        <v>427.43413409434</v>
      </c>
      <c r="P9" s="23">
        <f>大地2!P9+都邦2!P9+永诚2!P9+华泰2!P9+渤海2!P9+鼎和2!P9+恒邦2!P9+人保2!P9+太平2!P9+太保2!P9+阳光2!P9+国寿2!P9+天安2!P9+平安2!P9+华安2!P9+大家2!P9+中银2!P9</f>
        <v>42.3407647924528</v>
      </c>
      <c r="Q9" s="23">
        <f>大地2!Q9+都邦2!Q9+永诚2!Q9+华泰2!Q9+渤海2!Q9+鼎和2!Q9+恒邦2!Q9+人保2!Q9+太平2!Q9+太保2!Q9+阳光2!Q9+国寿2!Q9+天安2!Q9+平安2!Q9+华安2!Q9+大家2!Q9+中银2!Q9</f>
        <v>1133.398936</v>
      </c>
      <c r="R9" s="23">
        <f>大地2!R9+都邦2!R9+永诚2!R9+华泰2!R9+渤海2!R9+鼎和2!R9+恒邦2!R9+人保2!R9+太平2!R9+太保2!R9+阳光2!R9+国寿2!R9+天安2!R9+平安2!R9+华安2!R9+大家2!R9+中银2!R9</f>
        <v>1111.55709469867</v>
      </c>
      <c r="S9" s="353">
        <f>(Q9-R9)/R9</f>
        <v>0.0196497700437536</v>
      </c>
      <c r="T9" s="23">
        <f>大地2!T9+都邦2!T9+永诚2!T9+华泰2!T9+渤海2!T9+鼎和2!T9+恒邦2!T9+人保2!T9+太平2!T9+太保2!T9+阳光2!T9+国寿2!T9+天安2!T9+平安2!T9+华安2!T9+大家2!T9+中银2!T9</f>
        <v>738.380778</v>
      </c>
      <c r="U9" s="23">
        <f>大地2!U9+都邦2!U9+永诚2!U9+华泰2!U9+渤海2!U9+鼎和2!U9+恒邦2!U9+人保2!U9+太平2!U9+太保2!U9+阳光2!U9+国寿2!U9+天安2!U9+平安2!U9+华安2!U9+大家2!U9+中银2!U9</f>
        <v>192.991113368</v>
      </c>
      <c r="V9" s="23">
        <f>大地2!V9+都邦2!V9+永诚2!V9+华泰2!V9+渤海2!V9+鼎和2!V9+恒邦2!V9+人保2!V9+太平2!V9+太保2!V9+阳光2!V9+国寿2!V9+天安2!V9+平安2!V9+华安2!V9+大家2!V9+中银2!V9</f>
        <v>94.70370148</v>
      </c>
      <c r="W9" s="23">
        <f>大地2!W9+都邦2!W9+永诚2!W9+华泰2!W9+渤海2!W9+鼎和2!W9+恒邦2!W9+人保2!W9+太平2!W9+太保2!W9+阳光2!W9+国寿2!W9+天安2!W9+平安2!W9+华安2!W9+大家2!W9+中银2!W9</f>
        <v>107.323343152</v>
      </c>
    </row>
    <row r="10" s="82" customFormat="1" ht="27.75" customHeight="1" spans="1:23">
      <c r="A10" s="26" t="s">
        <v>34</v>
      </c>
      <c r="B10" s="23">
        <f>大地2!B10+都邦2!B10+永诚2!B10+华泰2!B10+渤海2!B10+鼎和2!B10+恒邦2!B10+人保2!B10+太平2!B10+太保2!B10+阳光2!B10+国寿2!B10+天安2!B10+平安2!B10+华安2!B10+大家2!B10+中银2!B10</f>
        <v>2491.10369081132</v>
      </c>
      <c r="C10" s="23">
        <f>大地2!C10+都邦2!C10+永诚2!C10+华泰2!C10+渤海2!C10+鼎和2!C10+恒邦2!C10+人保2!C10+太平2!C10+太保2!C10+阳光2!C10+国寿2!C10+天安2!C10+平安2!C10+华安2!C10+大家2!C10+中银2!C10</f>
        <v>2506.29387579347</v>
      </c>
      <c r="D10" s="353">
        <f t="shared" si="0"/>
        <v>-0.00606081558466237</v>
      </c>
      <c r="E10" s="23">
        <f>大地2!E10+都邦2!E10+永诚2!E10+华泰2!E10+渤海2!E10+鼎和2!E10+恒邦2!E10+人保2!E10+太平2!E10+太保2!E10+阳光2!E10+国寿2!E10+天安2!E10+平安2!E10+华安2!E10+大家2!E10+中银2!E10</f>
        <v>1752.29861581132</v>
      </c>
      <c r="F10" s="23">
        <f>大地2!F10+都邦2!F10+永诚2!F10+华泰2!F10+渤海2!F10+鼎和2!F10+恒邦2!F10+人保2!F10+太平2!F10+太保2!F10+阳光2!F10+国寿2!F10+天安2!F10+平安2!F10+华安2!F10+大家2!F10+中银2!F10</f>
        <v>1428.00730279347</v>
      </c>
      <c r="G10" s="353">
        <f t="shared" ref="G10:G26" si="1">(E10-F10)/F10</f>
        <v>0.227093595658415</v>
      </c>
      <c r="H10" s="23">
        <f>大地2!H10+都邦2!H10+永诚2!H10+华泰2!H10+渤海2!H10+鼎和2!H10+恒邦2!H10+人保2!H10+太平2!H10+太保2!H10+阳光2!H10+国寿2!H10+天安2!H10+平安2!H10+华安2!H10+大家2!H10+中银2!H10</f>
        <v>381.19146754717</v>
      </c>
      <c r="I10" s="23">
        <f>大地2!I10+都邦2!I10+永诚2!I10+华泰2!I10+渤海2!I10+鼎和2!I10+恒邦2!I10+人保2!I10+太平2!I10+太保2!I10+阳光2!I10+国寿2!I10+天安2!I10+平安2!I10+华安2!I10+大家2!I10+中银2!I10</f>
        <v>903.071203132075</v>
      </c>
      <c r="J10" s="23">
        <f>大地2!J10+都邦2!J10+永诚2!J10+华泰2!J10+渤海2!J10+鼎和2!J10+恒邦2!J10+人保2!J10+太平2!J10+太保2!J10+阳光2!J10+国寿2!J10+天安2!J10+平安2!J10+华安2!J10+大家2!J10+中银2!J10</f>
        <v>95.0062635849068</v>
      </c>
      <c r="K10" s="23">
        <f>大地2!K10+都邦2!K10+永诚2!K10+华泰2!K10+渤海2!K10+鼎和2!K10+恒邦2!K10+人保2!K10+太平2!K10+太保2!K10+阳光2!K10+国寿2!K10+天安2!K10+平安2!K10+华安2!K10+大家2!K10+中银2!K10</f>
        <v>58.3372028867924</v>
      </c>
      <c r="L10" s="23">
        <f>大地2!L10+都邦2!L10+永诚2!L10+华泰2!L10+渤海2!L10+鼎和2!L10+恒邦2!L10+人保2!L10+太平2!L10+太保2!L10+阳光2!L10+国寿2!L10+天安2!L10+平安2!L10+华安2!L10+大家2!L10+中银2!L10</f>
        <v>32.0447531132075</v>
      </c>
      <c r="M10" s="23">
        <f>大地2!M10+都邦2!M10+永诚2!M10+华泰2!M10+渤海2!M10+鼎和2!M10+恒邦2!M10+人保2!M10+太平2!M10+太保2!M10+阳光2!M10+国寿2!M10+天安2!M10+平安2!M10+华安2!M10+大家2!M10+中银2!M10</f>
        <v>239.815922811321</v>
      </c>
      <c r="N10" s="23">
        <f>大地2!N10+都邦2!N10+永诚2!N10+华泰2!N10+渤海2!N10+鼎和2!N10+恒邦2!N10+人保2!N10+太平2!N10+太保2!N10+阳光2!N10+国寿2!N10+天安2!N10+平安2!N10+华安2!N10+大家2!N10+中银2!N10</f>
        <v>5.131216</v>
      </c>
      <c r="O10" s="23">
        <f>大地2!O10+都邦2!O10+永诚2!O10+华泰2!O10+渤海2!O10+鼎和2!O10+恒邦2!O10+人保2!O10+太平2!O10+太保2!O10+阳光2!O10+国寿2!O10+天安2!O10+平安2!O10+华安2!O10+大家2!O10+中银2!O10</f>
        <v>440.752123245283</v>
      </c>
      <c r="P10" s="23">
        <f>大地2!P10+都邦2!P10+永诚2!P10+华泰2!P10+渤海2!P10+鼎和2!P10+恒邦2!P10+人保2!P10+太平2!P10+太保2!P10+阳光2!P10+国寿2!P10+天安2!P10+平安2!P10+华安2!P10+大家2!P10+中银2!P10</f>
        <v>38.9888274150943</v>
      </c>
      <c r="Q10" s="23">
        <f>大地2!Q10+都邦2!Q10+永诚2!Q10+华泰2!Q10+渤海2!Q10+鼎和2!Q10+恒邦2!Q10+人保2!Q10+太平2!Q10+太保2!Q10+阳光2!Q10+国寿2!Q10+天安2!Q10+平安2!Q10+华安2!Q10+大家2!Q10+中银2!Q10</f>
        <v>738.805075</v>
      </c>
      <c r="R10" s="23">
        <f>大地2!R10+都邦2!R10+永诚2!R10+华泰2!R10+渤海2!R10+鼎和2!R10+恒邦2!R10+人保2!R10+太平2!R10+太保2!R10+阳光2!R10+国寿2!R10+天安2!R10+平安2!R10+华安2!R10+大家2!R10+中银2!R10</f>
        <v>1078.28657300002</v>
      </c>
      <c r="S10" s="353">
        <f>(Q10-R10)/R10</f>
        <v>-0.314834206880191</v>
      </c>
      <c r="T10" s="23">
        <f>大地2!T10+都邦2!T10+永诚2!T10+华泰2!T10+渤海2!T10+鼎和2!T10+恒邦2!T10+人保2!T10+太平2!T10+太保2!T10+阳光2!T10+国寿2!T10+天安2!T10+平安2!T10+华安2!T10+大家2!T10+中银2!T10</f>
        <v>553.891198</v>
      </c>
      <c r="U10" s="23">
        <f>大地2!U10+都邦2!U10+永诚2!U10+华泰2!U10+渤海2!U10+鼎和2!U10+恒邦2!U10+人保2!U10+太平2!U10+太保2!U10+阳光2!U10+国寿2!U10+天安2!U10+平安2!U10+华安2!U10+大家2!U10+中银2!U10</f>
        <v>61.28461397</v>
      </c>
      <c r="V10" s="23">
        <f>大地2!V10+都邦2!V10+永诚2!V10+华泰2!V10+渤海2!V10+鼎和2!V10+恒邦2!V10+人保2!V10+太平2!V10+太保2!V10+阳光2!V10+国寿2!V10+天安2!V10+平安2!V10+华安2!V10+大家2!V10+中银2!V10</f>
        <v>98.5968077</v>
      </c>
      <c r="W10" s="23">
        <f>大地2!W10+都邦2!W10+永诚2!W10+华泰2!W10+渤海2!W10+鼎和2!W10+恒邦2!W10+人保2!W10+太平2!W10+太保2!W10+阳光2!W10+国寿2!W10+天安2!W10+平安2!W10+华安2!W10+大家2!W10+中银2!W10</f>
        <v>25.03245533</v>
      </c>
    </row>
    <row r="11" s="82" customFormat="1" ht="27.75" customHeight="1" spans="1:23">
      <c r="A11" s="26" t="s">
        <v>35</v>
      </c>
      <c r="B11" s="23">
        <f>大地2!B11+都邦2!B11+永诚2!B11+华泰2!B11+渤海2!B11+鼎和2!B11+恒邦2!B11+人保2!B11+太平2!B11+太保2!B11+阳光2!B11+国寿2!B11+天安2!B11+平安2!B11+华安2!B11+大家2!B11+中银2!B11</f>
        <v>1463.93889467925</v>
      </c>
      <c r="C11" s="23">
        <f>大地2!C11+都邦2!C11+永诚2!C11+华泰2!C11+渤海2!C11+鼎和2!C11+恒邦2!C11+人保2!C11+太平2!C11+太保2!C11+阳光2!C11+国寿2!C11+天安2!C11+平安2!C11+华安2!C11+大家2!C11+中银2!C11</f>
        <v>1486.97542663159</v>
      </c>
      <c r="D11" s="353">
        <f t="shared" si="0"/>
        <v>-0.0154922075642667</v>
      </c>
      <c r="E11" s="23">
        <f>大地2!E11+都邦2!E11+永诚2!E11+华泰2!E11+渤海2!E11+鼎和2!E11+恒邦2!E11+人保2!E11+太平2!E11+太保2!E11+阳光2!E11+国寿2!E11+天安2!E11+平安2!E11+华安2!E11+大家2!E11+中银2!E11</f>
        <v>969.833178679245</v>
      </c>
      <c r="F11" s="23">
        <f>大地2!F11+都邦2!F11+永诚2!F11+华泰2!F11+渤海2!F11+鼎和2!F11+恒邦2!F11+人保2!F11+太平2!F11+太保2!F11+阳光2!F11+国寿2!F11+天安2!F11+平安2!F11+华安2!F11+大家2!F11+中银2!F11</f>
        <v>920.249058631591</v>
      </c>
      <c r="G11" s="353">
        <f t="shared" si="1"/>
        <v>0.0538811961637715</v>
      </c>
      <c r="H11" s="23">
        <f>大地2!H11+都邦2!H11+永诚2!H11+华泰2!H11+渤海2!H11+鼎和2!H11+恒邦2!H11+人保2!H11+太平2!H11+太保2!H11+阳光2!H11+国寿2!H11+天安2!H11+平安2!H11+华安2!H11+大家2!H11+中银2!H11</f>
        <v>91.714989037736</v>
      </c>
      <c r="I11" s="23">
        <f>大地2!I11+都邦2!I11+永诚2!I11+华泰2!I11+渤海2!I11+鼎和2!I11+恒邦2!I11+人保2!I11+太平2!I11+太保2!I11+阳光2!I11+国寿2!I11+天安2!I11+平安2!I11+华安2!I11+大家2!I11+中银2!I11</f>
        <v>655.651169754717</v>
      </c>
      <c r="J11" s="23">
        <f>大地2!J11+都邦2!J11+永诚2!J11+华泰2!J11+渤海2!J11+鼎和2!J11+恒邦2!J11+人保2!J11+太平2!J11+太保2!J11+阳光2!J11+国寿2!J11+天安2!J11+平安2!J11+华安2!J11+大家2!J11+中银2!J11</f>
        <v>49.088403</v>
      </c>
      <c r="K11" s="23">
        <f>大地2!K11+都邦2!K11+永诚2!K11+华泰2!K11+渤海2!K11+鼎和2!K11+恒邦2!K11+人保2!K11+太平2!K11+太保2!K11+阳光2!K11+国寿2!K11+天安2!K11+平安2!K11+华安2!K11+大家2!K11+中银2!K11</f>
        <v>42.4543915471698</v>
      </c>
      <c r="L11" s="23">
        <f>大地2!L11+都邦2!L11+永诚2!L11+华泰2!L11+渤海2!L11+鼎和2!L11+恒邦2!L11+人保2!L11+太平2!L11+太保2!L11+阳光2!L11+国寿2!L11+天安2!L11+平安2!L11+华安2!L11+大家2!L11+中银2!L11</f>
        <v>11.201221</v>
      </c>
      <c r="M11" s="23">
        <f>大地2!M11+都邦2!M11+永诚2!M11+华泰2!M11+渤海2!M11+鼎和2!M11+恒邦2!M11+人保2!M11+太平2!M11+太保2!M11+阳光2!M11+国寿2!M11+天安2!M11+平安2!M11+华安2!M11+大家2!M11+中银2!M11</f>
        <v>151.06718654717</v>
      </c>
      <c r="N11" s="23">
        <f>大地2!N11+都邦2!N11+永诚2!N11+华泰2!N11+渤海2!N11+鼎和2!N11+恒邦2!N11+人保2!N11+太平2!N11+太保2!N11+阳光2!N11+国寿2!N11+天安2!N11+平安2!N11+华安2!N11+大家2!N11+中银2!N11</f>
        <v>1.437761</v>
      </c>
      <c r="O11" s="23">
        <f>大地2!O11+都邦2!O11+永诚2!O11+华泰2!O11+渤海2!O11+鼎和2!O11+恒邦2!O11+人保2!O11+太平2!O11+太保2!O11+阳光2!O11+国寿2!O11+天安2!O11+平安2!O11+华安2!O11+大家2!O11+中银2!O11</f>
        <v>64.724423</v>
      </c>
      <c r="P11" s="23">
        <f>大地2!P11+都邦2!P11+永诚2!P11+华泰2!P11+渤海2!P11+鼎和2!P11+恒邦2!P11+人保2!P11+太平2!P11+太保2!P11+阳光2!P11+国寿2!P11+天安2!P11+平安2!P11+华安2!P11+大家2!P11+中银2!P11</f>
        <v>38.5772303207547</v>
      </c>
      <c r="Q11" s="23">
        <f>大地2!Q11+都邦2!Q11+永诚2!Q11+华泰2!Q11+渤海2!Q11+鼎和2!Q11+恒邦2!Q11+人保2!Q11+太平2!Q11+太保2!Q11+阳光2!Q11+国寿2!Q11+天安2!Q11+平安2!Q11+华安2!Q11+大家2!Q11+中银2!Q11</f>
        <v>494.105716</v>
      </c>
      <c r="R11" s="23">
        <f>大地2!R11+都邦2!R11+永诚2!R11+华泰2!R11+渤海2!R11+鼎和2!R11+恒邦2!R11+人保2!R11+太平2!R11+太保2!R11+阳光2!R11+国寿2!R11+天安2!R11+平安2!R11+华安2!R11+大家2!R11+中银2!R11</f>
        <v>566.726367999995</v>
      </c>
      <c r="S11" s="353">
        <f>(Q11-R11)/R11</f>
        <v>-0.128140591474995</v>
      </c>
      <c r="T11" s="23">
        <f>大地2!T11+都邦2!T11+永诚2!T11+华泰2!T11+渤海2!T11+鼎和2!T11+恒邦2!T11+人保2!T11+太平2!T11+太保2!T11+阳光2!T11+国寿2!T11+天安2!T11+平安2!T11+华安2!T11+大家2!T11+中银2!T11</f>
        <v>287.58004</v>
      </c>
      <c r="U11" s="23">
        <f>大地2!U11+都邦2!U11+永诚2!U11+华泰2!U11+渤海2!U11+鼎和2!U11+恒邦2!U11+人保2!U11+太平2!U11+太保2!U11+阳光2!U11+国寿2!U11+天安2!U11+平安2!U11+华安2!U11+大家2!U11+中银2!U11</f>
        <v>50.678002372</v>
      </c>
      <c r="V11" s="23">
        <f>大地2!V11+都邦2!V11+永诚2!V11+华泰2!V11+渤海2!V11+鼎和2!V11+恒邦2!V11+人保2!V11+太平2!V11+太保2!V11+阳光2!V11+国寿2!V11+天安2!V11+平安2!V11+华安2!V11+大家2!V11+中银2!V11</f>
        <v>58.69941892</v>
      </c>
      <c r="W11" s="23">
        <f>大地2!W11+都邦2!W11+永诚2!W11+华泰2!W11+渤海2!W11+鼎和2!W11+恒邦2!W11+人保2!W11+太平2!W11+太保2!W11+阳光2!W11+国寿2!W11+天安2!W11+平安2!W11+华安2!W11+大家2!W11+中银2!W11</f>
        <v>97.148254708</v>
      </c>
    </row>
    <row r="12" s="82" customFormat="1" ht="27.75" customHeight="1" spans="1:23">
      <c r="A12" s="26" t="s">
        <v>36</v>
      </c>
      <c r="B12" s="23">
        <f>大地2!B12+都邦2!B12+永诚2!B12+华泰2!B12+渤海2!B12+鼎和2!B12+恒邦2!B12+人保2!B12+太平2!B12+太保2!B12+阳光2!B12+国寿2!B12+天安2!B12+平安2!B12+华安2!B12+大家2!B12+中银2!B12</f>
        <v>1716.26513401887</v>
      </c>
      <c r="C12" s="23">
        <f>大地2!C12+都邦2!C12+永诚2!C12+华泰2!C12+渤海2!C12+鼎和2!C12+恒邦2!C12+人保2!C12+太平2!C12+太保2!C12+阳光2!C12+国寿2!C12+天安2!C12+平安2!C12+华安2!C12+大家2!C12+中银2!C12</f>
        <v>1917.0867703585</v>
      </c>
      <c r="D12" s="353">
        <f t="shared" si="0"/>
        <v>-0.104753545559173</v>
      </c>
      <c r="E12" s="23">
        <f>大地2!E12+都邦2!E12+永诚2!E12+华泰2!E12+渤海2!E12+鼎和2!E12+恒邦2!E12+人保2!E12+太平2!E12+太保2!E12+阳光2!E12+国寿2!E12+天安2!E12+平安2!E12+华安2!E12+大家2!E12+中银2!E12</f>
        <v>1227.26583201887</v>
      </c>
      <c r="F12" s="23">
        <f>大地2!F12+都邦2!F12+永诚2!F12+华泰2!F12+渤海2!F12+鼎和2!F12+恒邦2!F12+人保2!F12+太平2!F12+太保2!F12+阳光2!F12+国寿2!F12+天安2!F12+平安2!F12+华安2!F12+大家2!F12+中银2!F12</f>
        <v>1129.0679593585</v>
      </c>
      <c r="G12" s="353">
        <f t="shared" si="1"/>
        <v>0.0869725084716391</v>
      </c>
      <c r="H12" s="23">
        <f>大地2!H12+都邦2!H12+永诚2!H12+华泰2!H12+渤海2!H12+鼎和2!H12+恒邦2!H12+人保2!H12+太平2!H12+太保2!H12+阳光2!H12+国寿2!H12+天安2!H12+平安2!H12+华安2!H12+大家2!H12+中银2!H12</f>
        <v>97.2688534716981</v>
      </c>
      <c r="I12" s="23">
        <f>大地2!I12+都邦2!I12+永诚2!I12+华泰2!I12+渤海2!I12+鼎和2!I12+恒邦2!I12+人保2!I12+太平2!I12+太保2!I12+阳光2!I12+国寿2!I12+天安2!I12+平安2!I12+华安2!I12+大家2!I12+中银2!I12</f>
        <v>803.190616849055</v>
      </c>
      <c r="J12" s="23">
        <f>大地2!J12+都邦2!J12+永诚2!J12+华泰2!J12+渤海2!J12+鼎和2!J12+恒邦2!J12+人保2!J12+太平2!J12+太保2!J12+阳光2!J12+国寿2!J12+天安2!J12+平安2!J12+华安2!J12+大家2!J12+中银2!J12</f>
        <v>83.331389</v>
      </c>
      <c r="K12" s="23">
        <f>大地2!K12+都邦2!K12+永诚2!K12+华泰2!K12+渤海2!K12+鼎和2!K12+恒邦2!K12+人保2!K12+太平2!K12+太保2!K12+阳光2!K12+国寿2!K12+天安2!K12+平安2!K12+华安2!K12+大家2!K12+中银2!K12</f>
        <v>51.2220118679245</v>
      </c>
      <c r="L12" s="23">
        <f>大地2!L12+都邦2!L12+永诚2!L12+华泰2!L12+渤海2!L12+鼎和2!L12+恒邦2!L12+人保2!L12+太平2!L12+太保2!L12+阳光2!L12+国寿2!L12+天安2!L12+平安2!L12+华安2!L12+大家2!L12+中银2!L12</f>
        <v>24.2438394150943</v>
      </c>
      <c r="M12" s="23">
        <f>大地2!M12+都邦2!M12+永诚2!M12+华泰2!M12+渤海2!M12+鼎和2!M12+恒邦2!M12+人保2!M12+太平2!M12+太保2!M12+阳光2!M12+国寿2!M12+天安2!M12+平安2!M12+华安2!M12+大家2!M12+中银2!M12</f>
        <v>130.934116679245</v>
      </c>
      <c r="N12" s="23">
        <f>大地2!N12+都邦2!N12+永诚2!N12+华泰2!N12+渤海2!N12+鼎和2!N12+恒邦2!N12+人保2!N12+太平2!N12+太保2!N12+阳光2!N12+国寿2!N12+天安2!N12+平安2!N12+华安2!N12+大家2!N12+中银2!N12</f>
        <v>0.568029</v>
      </c>
      <c r="O12" s="23">
        <f>大地2!O12+都邦2!O12+永诚2!O12+华泰2!O12+渤海2!O12+鼎和2!O12+恒邦2!O12+人保2!O12+太平2!O12+太保2!O12+阳光2!O12+国寿2!O12+天安2!O12+平安2!O12+华安2!O12+大家2!O12+中银2!O12</f>
        <v>159.357774320755</v>
      </c>
      <c r="P12" s="23">
        <f>大地2!P12+都邦2!P12+永诚2!P12+华泰2!P12+渤海2!P12+鼎和2!P12+恒邦2!P12+人保2!P12+太平2!P12+太保2!P12+阳光2!P12+国寿2!P12+天安2!P12+平安2!P12+华安2!P12+大家2!P12+中银2!P12</f>
        <v>25.5924760188679</v>
      </c>
      <c r="Q12" s="23">
        <f>大地2!Q12+都邦2!Q12+永诚2!Q12+华泰2!Q12+渤海2!Q12+鼎和2!Q12+恒邦2!Q12+人保2!Q12+太平2!Q12+太保2!Q12+阳光2!Q12+国寿2!Q12+天安2!Q12+平安2!Q12+华安2!Q12+大家2!Q12+中银2!Q12</f>
        <v>488.999302</v>
      </c>
      <c r="R12" s="23">
        <f>大地2!R12+都邦2!R12+永诚2!R12+华泰2!R12+渤海2!R12+鼎和2!R12+恒邦2!R12+人保2!R12+太平2!R12+太保2!R12+阳光2!R12+国寿2!R12+天安2!R12+平安2!R12+华安2!R12+大家2!R12+中银2!R12</f>
        <v>788.018811</v>
      </c>
      <c r="S12" s="353">
        <f t="shared" ref="S12:S26" si="2">(Q12-R12)/R12</f>
        <v>-0.379457323639956</v>
      </c>
      <c r="T12" s="23">
        <f>大地2!T12+都邦2!T12+永诚2!T12+华泰2!T12+渤海2!T12+鼎和2!T12+恒邦2!T12+人保2!T12+太平2!T12+太保2!T12+阳光2!T12+国寿2!T12+天安2!T12+平安2!T12+华安2!T12+大家2!T12+中银2!T12</f>
        <v>211.787125</v>
      </c>
      <c r="U12" s="23">
        <f>大地2!U12+都邦2!U12+永诚2!U12+华泰2!U12+渤海2!U12+鼎和2!U12+恒邦2!U12+人保2!U12+太平2!U12+太保2!U12+阳光2!U12+国寿2!U12+天安2!U12+平安2!U12+华安2!U12+大家2!U12+中银2!U12</f>
        <v>189.096377442</v>
      </c>
      <c r="V12" s="23">
        <f>大地2!V12+都邦2!V12+永诚2!V12+华泰2!V12+渤海2!V12+鼎和2!V12+恒邦2!V12+人保2!V12+太平2!V12+太保2!V12+阳光2!V12+国寿2!V12+天安2!V12+平安2!V12+华安2!V12+大家2!V12+中银2!V12</f>
        <v>58.14893562</v>
      </c>
      <c r="W12" s="23">
        <f>大地2!W12+都邦2!W12+永诚2!W12+华泰2!W12+渤海2!W12+鼎和2!W12+恒邦2!W12+人保2!W12+太平2!W12+太保2!W12+阳光2!W12+国寿2!W12+天安2!W12+平安2!W12+华安2!W12+大家2!W12+中银2!W12</f>
        <v>29.966863938</v>
      </c>
    </row>
    <row r="13" s="82" customFormat="1" ht="27.75" customHeight="1" spans="1:23">
      <c r="A13" s="26" t="s">
        <v>37</v>
      </c>
      <c r="B13" s="23">
        <f>大地2!B13+都邦2!B13+永诚2!B13+华泰2!B13+渤海2!B13+鼎和2!B13+恒邦2!B13+人保2!B13+太平2!B13+太保2!B13+阳光2!B13+国寿2!B13+天安2!B13+平安2!B13+华安2!B13+大家2!B13+中银2!B13</f>
        <v>1440.97338737736</v>
      </c>
      <c r="C13" s="23">
        <f>大地2!C13+都邦2!C13+永诚2!C13+华泰2!C13+渤海2!C13+鼎和2!C13+恒邦2!C13+人保2!C13+太平2!C13+太保2!C13+阳光2!C13+国寿2!C13+天安2!C13+平安2!C13+华安2!C13+大家2!C13+中银2!C13</f>
        <v>3377.96228708704</v>
      </c>
      <c r="D13" s="353">
        <f t="shared" si="0"/>
        <v>-0.573419338372788</v>
      </c>
      <c r="E13" s="23">
        <f>大地2!E13+都邦2!E13+永诚2!E13+华泰2!E13+渤海2!E13+鼎和2!E13+恒邦2!E13+人保2!E13+太平2!E13+太保2!E13+阳光2!E13+国寿2!E13+天安2!E13+平安2!E13+华安2!E13+大家2!E13+中银2!E13</f>
        <v>660.075627377358</v>
      </c>
      <c r="F13" s="23">
        <f>大地2!F13+都邦2!F13+永诚2!F13+华泰2!F13+渤海2!F13+鼎和2!F13+恒邦2!F13+人保2!F13+太平2!F13+太保2!F13+阳光2!F13+国寿2!F13+天安2!F13+平安2!F13+华安2!F13+大家2!F13+中银2!F13</f>
        <v>593.073251087036</v>
      </c>
      <c r="G13" s="353">
        <f t="shared" si="1"/>
        <v>0.112974874802589</v>
      </c>
      <c r="H13" s="23">
        <f>大地2!H13+都邦2!H13+永诚2!H13+华泰2!H13+渤海2!H13+鼎和2!H13+恒邦2!H13+人保2!H13+太平2!H13+太保2!H13+阳光2!H13+国寿2!H13+天安2!H13+平安2!H13+华安2!H13+大家2!H13+中银2!H13</f>
        <v>53.6725015660377</v>
      </c>
      <c r="I13" s="23">
        <f>大地2!I13+都邦2!I13+永诚2!I13+华泰2!I13+渤海2!I13+鼎和2!I13+恒邦2!I13+人保2!I13+太平2!I13+太保2!I13+阳光2!I13+国寿2!I13+天安2!I13+平安2!I13+华安2!I13+大家2!I13+中银2!I13</f>
        <v>474.460703075472</v>
      </c>
      <c r="J13" s="23">
        <f>大地2!J13+都邦2!J13+永诚2!J13+华泰2!J13+渤海2!J13+鼎和2!J13+恒邦2!J13+人保2!J13+太平2!J13+太保2!J13+阳光2!J13+国寿2!J13+天安2!J13+平安2!J13+华安2!J13+大家2!J13+中银2!J13</f>
        <v>21.833265</v>
      </c>
      <c r="K13" s="23">
        <f>大地2!K13+都邦2!K13+永诚2!K13+华泰2!K13+渤海2!K13+鼎和2!K13+恒邦2!K13+人保2!K13+太平2!K13+太保2!K13+阳光2!K13+国寿2!K13+天安2!K13+平安2!K13+华安2!K13+大家2!K13+中银2!K13</f>
        <v>32.8969353207547</v>
      </c>
      <c r="L13" s="23">
        <f>大地2!L13+都邦2!L13+永诚2!L13+华泰2!L13+渤海2!L13+鼎和2!L13+恒邦2!L13+人保2!L13+太平2!L13+太保2!L13+阳光2!L13+国寿2!L13+天安2!L13+平安2!L13+华安2!L13+大家2!L13+中银2!L13</f>
        <v>24.1447348490566</v>
      </c>
      <c r="M13" s="23">
        <f>大地2!M13+都邦2!M13+永诚2!M13+华泰2!M13+渤海2!M13+鼎和2!M13+恒邦2!M13+人保2!M13+太平2!M13+太保2!M13+阳光2!M13+国寿2!M13+天安2!M13+平安2!M13+华安2!M13+大家2!M13+中银2!M13</f>
        <v>65.254746509434</v>
      </c>
      <c r="N13" s="23">
        <f>大地2!N13+都邦2!N13+永诚2!N13+华泰2!N13+渤海2!N13+鼎和2!N13+恒邦2!N13+人保2!N13+太平2!N13+太保2!N13+阳光2!N13+国寿2!N13+天安2!N13+平安2!N13+华安2!N13+大家2!N13+中银2!N13</f>
        <v>1.261757</v>
      </c>
      <c r="O13" s="23">
        <f>大地2!O13+都邦2!O13+永诚2!O13+华泰2!O13+渤海2!O13+鼎和2!O13+恒邦2!O13+人保2!O13+太平2!O13+太保2!O13+阳光2!O13+国寿2!O13+天安2!O13+平安2!O13+华安2!O13+大家2!O13+中银2!O13</f>
        <v>51.7664223584906</v>
      </c>
      <c r="P13" s="23">
        <f>大地2!P13+都邦2!P13+永诚2!P13+华泰2!P13+渤海2!P13+鼎和2!P13+恒邦2!P13+人保2!P13+太平2!P13+太保2!P13+阳光2!P13+国寿2!P13+天安2!P13+平安2!P13+华安2!P13+大家2!P13+中银2!P13</f>
        <v>21.2701086037736</v>
      </c>
      <c r="Q13" s="23">
        <f>大地2!Q13+都邦2!Q13+永诚2!Q13+华泰2!Q13+渤海2!Q13+鼎和2!Q13+恒邦2!Q13+人保2!Q13+太平2!Q13+太保2!Q13+阳光2!Q13+国寿2!Q13+天安2!Q13+平安2!Q13+华安2!Q13+大家2!Q13+中银2!Q13</f>
        <v>780.89776</v>
      </c>
      <c r="R13" s="23">
        <f>大地2!R13+都邦2!R13+永诚2!R13+华泰2!R13+渤海2!R13+鼎和2!R13+恒邦2!R13+人保2!R13+太平2!R13+太保2!R13+阳光2!R13+国寿2!R13+天安2!R13+平安2!R13+华安2!R13+大家2!R13+中银2!R13</f>
        <v>2784.889036</v>
      </c>
      <c r="S13" s="353">
        <f t="shared" si="2"/>
        <v>-0.719594658923423</v>
      </c>
      <c r="T13" s="23">
        <f>大地2!T13+都邦2!T13+永诚2!T13+华泰2!T13+渤海2!T13+鼎和2!T13+恒邦2!T13+人保2!T13+太平2!T13+太保2!T13+阳光2!T13+国寿2!T13+天安2!T13+平安2!T13+华安2!T13+大家2!T13+中银2!T13</f>
        <v>605.279272</v>
      </c>
      <c r="U13" s="23">
        <f>大地2!U13+都邦2!U13+永诚2!U13+华泰2!U13+渤海2!U13+鼎和2!U13+恒邦2!U13+人保2!U13+太平2!U13+太保2!U13+阳光2!U13+国寿2!U13+天安2!U13+平安2!U13+华安2!U13+大家2!U13+中银2!U13</f>
        <v>85.888244506</v>
      </c>
      <c r="V13" s="23">
        <f>大地2!V13+都邦2!V13+永诚2!V13+华泰2!V13+渤海2!V13+鼎和2!V13+恒邦2!V13+人保2!V13+太平2!V13+太保2!V13+阳光2!V13+国寿2!V13+天安2!V13+平安2!V13+华安2!V13+大家2!V13+中银2!V13</f>
        <v>58.30621266</v>
      </c>
      <c r="W13" s="23">
        <f>大地2!W13+都邦2!W13+永诚2!W13+华泰2!W13+渤海2!W13+鼎和2!W13+恒邦2!W13+人保2!W13+太平2!W13+太保2!W13+阳光2!W13+国寿2!W13+天安2!W13+平安2!W13+华安2!W13+大家2!W13+中银2!W13</f>
        <v>31.424030834</v>
      </c>
    </row>
    <row r="14" s="82" customFormat="1" ht="27.75" customHeight="1" spans="1:23">
      <c r="A14" s="26" t="s">
        <v>38</v>
      </c>
      <c r="B14" s="23">
        <f>大地2!B14+都邦2!B14+永诚2!B14+华泰2!B14+渤海2!B14+鼎和2!B14+恒邦2!B14+人保2!B14+太平2!B14+太保2!B14+阳光2!B14+国寿2!B14+天安2!B14+平安2!B14+华安2!B14+大家2!B14+中银2!B14</f>
        <v>2715.79534541504</v>
      </c>
      <c r="C14" s="23">
        <f>大地2!C14+都邦2!C14+永诚2!C14+华泰2!C14+渤海2!C14+鼎和2!C14+恒邦2!C14+人保2!C14+太平2!C14+太保2!C14+阳光2!C14+国寿2!C14+天安2!C14+平安2!C14+华安2!C14+大家2!C14+中银2!C14</f>
        <v>2208.58037801901</v>
      </c>
      <c r="D14" s="353">
        <f t="shared" si="0"/>
        <v>0.229656557870436</v>
      </c>
      <c r="E14" s="23">
        <f>大地2!E14+都邦2!E14+永诚2!E14+华泰2!E14+渤海2!E14+鼎和2!E14+恒邦2!E14+人保2!E14+太平2!E14+太保2!E14+阳光2!E14+国寿2!E14+天安2!E14+平安2!E14+华安2!E14+大家2!E14+中银2!E14</f>
        <v>1191.05505641509</v>
      </c>
      <c r="F14" s="23">
        <f>大地2!F14+都邦2!F14+永诚2!F14+华泰2!F14+渤海2!F14+鼎和2!F14+恒邦2!F14+人保2!F14+太平2!F14+太保2!F14+阳光2!F14+国寿2!F14+天安2!F14+平安2!F14+华安2!F14+大家2!F14+中银2!F14</f>
        <v>792.569752019071</v>
      </c>
      <c r="G14" s="353">
        <f t="shared" si="1"/>
        <v>0.502776321428975</v>
      </c>
      <c r="H14" s="23">
        <f>大地2!H14+都邦2!H14+永诚2!H14+华泰2!H14+渤海2!H14+鼎和2!H14+恒邦2!H14+人保2!H14+太平2!H14+太保2!H14+阳光2!H14+国寿2!H14+天安2!H14+平安2!H14+华安2!H14+大家2!H14+中银2!H14</f>
        <v>201.40374909434</v>
      </c>
      <c r="I14" s="23">
        <f>大地2!I14+都邦2!I14+永诚2!I14+华泰2!I14+渤海2!I14+鼎和2!I14+恒邦2!I14+人保2!I14+太平2!I14+太保2!I14+阳光2!I14+国寿2!I14+天安2!I14+平安2!I14+华安2!I14+大家2!I14+中银2!I14</f>
        <v>717.947135886792</v>
      </c>
      <c r="J14" s="23">
        <f>大地2!J14+都邦2!J14+永诚2!J14+华泰2!J14+渤海2!J14+鼎和2!J14+恒邦2!J14+人保2!J14+太平2!J14+太保2!J14+阳光2!J14+国寿2!J14+天安2!J14+平安2!J14+华安2!J14+大家2!J14+中银2!J14</f>
        <v>34.953378</v>
      </c>
      <c r="K14" s="23">
        <f>大地2!K14+都邦2!K14+永诚2!K14+华泰2!K14+渤海2!K14+鼎和2!K14+恒邦2!K14+人保2!K14+太平2!K14+太保2!K14+阳光2!K14+国寿2!K14+天安2!K14+平安2!K14+华安2!K14+大家2!K14+中银2!K14</f>
        <v>37.1897658301887</v>
      </c>
      <c r="L14" s="23">
        <f>大地2!L14+都邦2!L14+永诚2!L14+华泰2!L14+渤海2!L14+鼎和2!L14+恒邦2!L14+人保2!L14+太平2!L14+太保2!L14+阳光2!L14+国寿2!L14+天安2!L14+平安2!L14+华安2!L14+大家2!L14+中银2!L14</f>
        <v>18.0923416226415</v>
      </c>
      <c r="M14" s="23">
        <f>大地2!M14+都邦2!M14+永诚2!M14+华泰2!M14+渤海2!M14+鼎和2!M14+恒邦2!M14+人保2!M14+太平2!M14+太保2!M14+阳光2!M14+国寿2!M14+天安2!M14+平安2!M14+华安2!M14+大家2!M14+中银2!M14</f>
        <v>154.633494264151</v>
      </c>
      <c r="N14" s="23">
        <f>大地2!N14+都邦2!N14+永诚2!N14+华泰2!N14+渤海2!N14+鼎和2!N14+恒邦2!N14+人保2!N14+太平2!N14+太保2!N14+阳光2!N14+国寿2!N14+天安2!N14+平安2!N14+华安2!N14+大家2!N14+中银2!N14</f>
        <v>2.184874</v>
      </c>
      <c r="O14" s="23">
        <f>大地2!O14+都邦2!O14+永诚2!O14+华泰2!O14+渤海2!O14+鼎和2!O14+恒邦2!O14+人保2!O14+太平2!O14+太保2!O14+阳光2!O14+国寿2!O14+天安2!O14+平安2!O14+华安2!O14+大家2!O14+中银2!O14</f>
        <v>225.598285415094</v>
      </c>
      <c r="P14" s="23">
        <f>大地2!P14+都邦2!P14+永诚2!P14+华泰2!P14+渤海2!P14+鼎和2!P14+恒邦2!P14+人保2!P14+太平2!P14+太保2!P14+阳光2!P14+国寿2!P14+天安2!P14+平安2!P14+华安2!P14+大家2!P14+中银2!P14</f>
        <v>33.864086754717</v>
      </c>
      <c r="Q14" s="23">
        <f>大地2!Q14+都邦2!Q14+永诚2!Q14+华泰2!Q14+渤海2!Q14+鼎和2!Q14+恒邦2!Q14+人保2!Q14+太平2!Q14+太保2!Q14+阳光2!Q14+国寿2!Q14+天安2!Q14+平安2!Q14+华安2!Q14+大家2!Q14+中银2!Q14</f>
        <v>1524.74028899995</v>
      </c>
      <c r="R14" s="23">
        <f>大地2!R14+都邦2!R14+永诚2!R14+华泰2!R14+渤海2!R14+鼎和2!R14+恒邦2!R14+人保2!R14+太平2!R14+太保2!R14+阳光2!R14+国寿2!R14+天安2!R14+平安2!R14+华安2!R14+大家2!R14+中银2!R14</f>
        <v>1416.01062599994</v>
      </c>
      <c r="S14" s="353">
        <f t="shared" si="2"/>
        <v>0.0767859089498197</v>
      </c>
      <c r="T14" s="23">
        <f>大地2!T14+都邦2!T14+永诚2!T14+华泰2!T14+渤海2!T14+鼎和2!T14+恒邦2!T14+人保2!T14+太平2!T14+太保2!T14+阳光2!T14+国寿2!T14+天安2!T14+平安2!T14+华安2!T14+大家2!T14+中银2!T14</f>
        <v>842.904036</v>
      </c>
      <c r="U14" s="23">
        <f>大地2!U14+都邦2!U14+永诚2!U14+华泰2!U14+渤海2!U14+鼎和2!U14+恒邦2!U14+人保2!U14+太平2!U14+太保2!U14+阳光2!U14+国寿2!U14+天安2!U14+平安2!U14+华安2!U14+大家2!U14+中银2!U14</f>
        <v>401.677250977948</v>
      </c>
      <c r="V14" s="23">
        <f>大地2!V14+都邦2!V14+永诚2!V14+华泰2!V14+渤海2!V14+鼎和2!V14+恒邦2!V14+人保2!V14+太平2!V14+太保2!V14+阳光2!V14+国寿2!V14+天安2!V14+平安2!V14+华安2!V14+大家2!V14+中银2!V14</f>
        <v>131.64367158</v>
      </c>
      <c r="W14" s="23">
        <f>大地2!W14+都邦2!W14+永诚2!W14+华泰2!W14+渤海2!W14+鼎和2!W14+恒邦2!W14+人保2!W14+太平2!W14+太保2!W14+阳光2!W14+国寿2!W14+天安2!W14+平安2!W14+华安2!W14+大家2!W14+中银2!W14</f>
        <v>148.515330442</v>
      </c>
    </row>
    <row r="15" s="82" customFormat="1" ht="27.75" customHeight="1" spans="1:23">
      <c r="A15" s="26" t="s">
        <v>39</v>
      </c>
      <c r="B15" s="23">
        <f>大地2!B15+都邦2!B15+永诚2!B15+华泰2!B15+渤海2!B15+鼎和2!B15+恒邦2!B15+人保2!B15+太平2!B15+太保2!B15+阳光2!B15+国寿2!B15+天安2!B15+平安2!B15+华安2!B15+大家2!B15+中银2!B15</f>
        <v>1706.24790862264</v>
      </c>
      <c r="C15" s="23">
        <f>大地2!C15+都邦2!C15+永诚2!C15+华泰2!C15+渤海2!C15+鼎和2!C15+恒邦2!C15+人保2!C15+太平2!C15+太保2!C15+阳光2!C15+国寿2!C15+天安2!C15+平安2!C15+华安2!C15+大家2!C15+中银2!C15</f>
        <v>1290.2005135698</v>
      </c>
      <c r="D15" s="353">
        <f t="shared" si="0"/>
        <v>0.322467237206179</v>
      </c>
      <c r="E15" s="23">
        <f>大地2!E15+都邦2!E15+永诚2!E15+华泰2!E15+渤海2!E15+鼎和2!E15+恒邦2!E15+人保2!E15+太平2!E15+太保2!E15+阳光2!E15+国寿2!E15+天安2!E15+平安2!E15+华安2!E15+大家2!E15+中银2!E15</f>
        <v>1016.82380962264</v>
      </c>
      <c r="F15" s="23">
        <f>大地2!F15+都邦2!F15+永诚2!F15+华泰2!F15+渤海2!F15+鼎和2!F15+恒邦2!F15+人保2!F15+太平2!F15+太保2!F15+阳光2!F15+国寿2!F15+天安2!F15+平安2!F15+华安2!F15+大家2!F15+中银2!F15</f>
        <v>657.246507569795</v>
      </c>
      <c r="G15" s="353">
        <f t="shared" si="1"/>
        <v>0.54709655800592</v>
      </c>
      <c r="H15" s="23">
        <f>大地2!H15+都邦2!H15+永诚2!H15+华泰2!H15+渤海2!H15+鼎和2!H15+恒邦2!H15+人保2!H15+太平2!H15+太保2!H15+阳光2!H15+国寿2!H15+天安2!H15+平安2!H15+华安2!H15+大家2!H15+中银2!H15</f>
        <v>72.672691735849</v>
      </c>
      <c r="I15" s="23">
        <f>大地2!I15+都邦2!I15+永诚2!I15+华泰2!I15+渤海2!I15+鼎和2!I15+恒邦2!I15+人保2!I15+太平2!I15+太保2!I15+阳光2!I15+国寿2!I15+天安2!I15+平安2!I15+华安2!I15+大家2!I15+中银2!I15</f>
        <v>534.685694075472</v>
      </c>
      <c r="J15" s="23">
        <f>大地2!J15+都邦2!J15+永诚2!J15+华泰2!J15+渤海2!J15+鼎和2!J15+恒邦2!J15+人保2!J15+太平2!J15+太保2!J15+阳光2!J15+国寿2!J15+天安2!J15+平安2!J15+华安2!J15+大家2!J15+中银2!J15</f>
        <v>50.976167</v>
      </c>
      <c r="K15" s="23">
        <f>大地2!K15+都邦2!K15+永诚2!K15+华泰2!K15+渤海2!K15+鼎和2!K15+恒邦2!K15+人保2!K15+太平2!K15+太保2!K15+阳光2!K15+国寿2!K15+天安2!K15+平安2!K15+华安2!K15+大家2!K15+中银2!K15</f>
        <v>24.0174696226415</v>
      </c>
      <c r="L15" s="23">
        <f>大地2!L15+都邦2!L15+永诚2!L15+华泰2!L15+渤海2!L15+鼎和2!L15+恒邦2!L15+人保2!L15+太平2!L15+太保2!L15+阳光2!L15+国寿2!L15+天安2!L15+平安2!L15+华安2!L15+大家2!L15+中银2!L15</f>
        <v>15.6185947735849</v>
      </c>
      <c r="M15" s="23">
        <f>大地2!M15+都邦2!M15+永诚2!M15+华泰2!M15+渤海2!M15+鼎和2!M15+恒邦2!M15+人保2!M15+太平2!M15+太保2!M15+阳光2!M15+国寿2!M15+天安2!M15+平安2!M15+华安2!M15+大家2!M15+中银2!M15</f>
        <v>168.28980509434</v>
      </c>
      <c r="N15" s="23">
        <f>大地2!N15+都邦2!N15+永诚2!N15+华泰2!N15+渤海2!N15+鼎和2!N15+恒邦2!N15+人保2!N15+太平2!N15+太保2!N15+阳光2!N15+国寿2!N15+天安2!N15+平安2!N15+华安2!N15+大家2!N15+中银2!N15</f>
        <v>14.8064</v>
      </c>
      <c r="O15" s="23">
        <f>大地2!O15+都邦2!O15+永诚2!O15+华泰2!O15+渤海2!O15+鼎和2!O15+恒邦2!O15+人保2!O15+太平2!O15+太保2!O15+阳光2!O15+国寿2!O15+天安2!O15+平安2!O15+华安2!O15+大家2!O15+中银2!O15</f>
        <v>186.66576</v>
      </c>
      <c r="P15" s="23">
        <f>大地2!P15+都邦2!P15+永诚2!P15+华泰2!P15+渤海2!P15+鼎和2!P15+恒邦2!P15+人保2!P15+太平2!P15+太保2!P15+阳光2!P15+国寿2!P15+天安2!P15+平安2!P15+华安2!P15+大家2!P15+中银2!P15</f>
        <v>45.7690296792453</v>
      </c>
      <c r="Q15" s="23">
        <f>大地2!Q15+都邦2!Q15+永诚2!Q15+华泰2!Q15+渤海2!Q15+鼎和2!Q15+恒邦2!Q15+人保2!Q15+太平2!Q15+太保2!Q15+阳光2!Q15+国寿2!Q15+天安2!Q15+平安2!Q15+华安2!Q15+大家2!Q15+中银2!Q15</f>
        <v>689.424098999999</v>
      </c>
      <c r="R15" s="23">
        <f>大地2!R15+都邦2!R15+永诚2!R15+华泰2!R15+渤海2!R15+鼎和2!R15+恒邦2!R15+人保2!R15+太平2!R15+太保2!R15+阳光2!R15+国寿2!R15+天安2!R15+平安2!R15+华安2!R15+大家2!R15+中银2!R15</f>
        <v>632.954006000001</v>
      </c>
      <c r="S15" s="353">
        <f t="shared" si="2"/>
        <v>0.0892167400232836</v>
      </c>
      <c r="T15" s="23">
        <f>大地2!T15+都邦2!T15+永诚2!T15+华泰2!T15+渤海2!T15+鼎和2!T15+恒邦2!T15+人保2!T15+太平2!T15+太保2!T15+阳光2!T15+国寿2!T15+天安2!T15+平安2!T15+华安2!T15+大家2!T15+中银2!T15</f>
        <v>427.20916</v>
      </c>
      <c r="U15" s="23">
        <f>大地2!U15+都邦2!U15+永诚2!U15+华泰2!U15+渤海2!U15+鼎和2!U15+恒邦2!U15+人保2!U15+太平2!U15+太保2!U15+阳光2!U15+国寿2!U15+天安2!U15+平安2!U15+华安2!U15+大家2!U15+中银2!U15</f>
        <v>208.203888747999</v>
      </c>
      <c r="V15" s="23">
        <f>大地2!V15+都邦2!V15+永诚2!V15+华泰2!V15+渤海2!V15+鼎和2!V15+恒邦2!V15+人保2!V15+太平2!V15+太保2!V15+阳光2!V15+国寿2!V15+天安2!V15+平安2!V15+华安2!V15+大家2!V15+中银2!V15</f>
        <v>24.62567928</v>
      </c>
      <c r="W15" s="23">
        <f>大地2!W15+都邦2!W15+永诚2!W15+华泰2!W15+渤海2!W15+鼎和2!W15+恒邦2!W15+人保2!W15+太平2!W15+太保2!W15+阳光2!W15+国寿2!W15+天安2!W15+平安2!W15+华安2!W15+大家2!W15+中银2!W15</f>
        <v>29.385370972</v>
      </c>
    </row>
    <row r="16" s="82" customFormat="1" ht="27.75" customHeight="1" spans="1:23">
      <c r="A16" s="26" t="s">
        <v>40</v>
      </c>
      <c r="B16" s="23">
        <f>大地2!B16+都邦2!B16+永诚2!B16+华泰2!B16+渤海2!B16+鼎和2!B16+恒邦2!B16+人保2!B16+太平2!B16+太保2!B16+阳光2!B16+国寿2!B16+天安2!B16+平安2!B16+华安2!B16+大家2!B16+中银2!B16</f>
        <v>7822.6442926415</v>
      </c>
      <c r="C16" s="23">
        <f>大地2!C16+都邦2!C16+永诚2!C16+华泰2!C16+渤海2!C16+鼎和2!C16+恒邦2!C16+人保2!C16+太平2!C16+太保2!C16+阳光2!C16+国寿2!C16+天安2!C16+平安2!C16+华安2!C16+大家2!C16+中银2!C16</f>
        <v>6594.32990933124</v>
      </c>
      <c r="D16" s="353">
        <f t="shared" si="0"/>
        <v>0.186268263826495</v>
      </c>
      <c r="E16" s="23">
        <f>大地2!E16+都邦2!E16+永诚2!E16+华泰2!E16+渤海2!E16+鼎和2!E16+恒邦2!E16+人保2!E16+太平2!E16+太保2!E16+阳光2!E16+国寿2!E16+天安2!E16+平安2!E16+华安2!E16+大家2!E16+中银2!E16</f>
        <v>3357.8662596415</v>
      </c>
      <c r="F16" s="23">
        <f>大地2!F16+都邦2!F16+永诚2!F16+华泰2!F16+渤海2!F16+鼎和2!F16+恒邦2!F16+人保2!F16+太平2!F16+太保2!F16+阳光2!F16+国寿2!F16+天安2!F16+平安2!F16+华安2!F16+大家2!F16+中银2!F16</f>
        <v>3407.86552833124</v>
      </c>
      <c r="G16" s="353">
        <f t="shared" si="1"/>
        <v>-0.0146717258278168</v>
      </c>
      <c r="H16" s="23">
        <f>大地2!H16+都邦2!H16+永诚2!H16+华泰2!H16+渤海2!H16+鼎和2!H16+恒邦2!H16+人保2!H16+太平2!H16+太保2!H16+阳光2!H16+国寿2!H16+天安2!H16+平安2!H16+华安2!H16+大家2!H16+中银2!H16</f>
        <v>667.883341358491</v>
      </c>
      <c r="I16" s="23">
        <f>大地2!I16+都邦2!I16+永诚2!I16+华泰2!I16+渤海2!I16+鼎和2!I16+恒邦2!I16+人保2!I16+太平2!I16+太保2!I16+阳光2!I16+国寿2!I16+天安2!I16+平安2!I16+华安2!I16+大家2!I16+中银2!I16</f>
        <v>2264.57618696226</v>
      </c>
      <c r="J16" s="23">
        <f>大地2!J16+都邦2!J16+永诚2!J16+华泰2!J16+渤海2!J16+鼎和2!J16+恒邦2!J16+人保2!J16+太平2!J16+太保2!J16+阳光2!J16+国寿2!J16+天安2!J16+平安2!J16+华安2!J16+大家2!J16+中银2!J16</f>
        <v>135.624588</v>
      </c>
      <c r="K16" s="23">
        <f>大地2!K16+都邦2!K16+永诚2!K16+华泰2!K16+渤海2!K16+鼎和2!K16+恒邦2!K16+人保2!K16+太平2!K16+太保2!K16+阳光2!K16+国寿2!K16+天安2!K16+平安2!K16+华安2!K16+大家2!K16+中银2!K16</f>
        <v>473.069740150944</v>
      </c>
      <c r="L16" s="23">
        <f>大地2!L16+都邦2!L16+永诚2!L16+华泰2!L16+渤海2!L16+鼎和2!L16+恒邦2!L16+人保2!L16+太平2!L16+太保2!L16+阳光2!L16+国寿2!L16+天安2!L16+平安2!L16+华安2!L16+大家2!L16+中银2!L16</f>
        <v>84.1575619433962</v>
      </c>
      <c r="M16" s="23">
        <f>大地2!M16+都邦2!M16+永诚2!M16+华泰2!M16+渤海2!M16+鼎和2!M16+恒邦2!M16+人保2!M16+太平2!M16+太保2!M16+阳光2!M16+国寿2!M16+天安2!M16+平安2!M16+华安2!M16+大家2!M16+中银2!M16</f>
        <v>648.467265584906</v>
      </c>
      <c r="N16" s="23">
        <f>大地2!N16+都邦2!N16+永诚2!N16+华泰2!N16+渤海2!N16+鼎和2!N16+恒邦2!N16+人保2!N16+太平2!N16+太保2!N16+阳光2!N16+国寿2!N16+天安2!N16+平安2!N16+华安2!N16+大家2!N16+中银2!N16</f>
        <v>9.767423</v>
      </c>
      <c r="O16" s="23">
        <f>大地2!O16+都邦2!O16+永诚2!O16+华泰2!O16+渤海2!O16+鼎和2!O16+恒邦2!O16+人保2!O16+太平2!O16+太保2!O16+阳光2!O16+国寿2!O16+天安2!O16+平安2!O16+华安2!O16+大家2!O16+中银2!O16</f>
        <v>170.782362641509</v>
      </c>
      <c r="P16" s="23">
        <f>大地2!P16+都邦2!P16+永诚2!P16+华泰2!P16+渤海2!P16+鼎和2!P16+恒邦2!P16+人保2!P16+太平2!P16+太保2!P16+阳光2!P16+国寿2!P16+天安2!P16+平安2!P16+华安2!P16+大家2!P16+中银2!P16</f>
        <v>58.0053566603774</v>
      </c>
      <c r="Q16" s="23">
        <f>大地2!Q16+都邦2!Q16+永诚2!Q16+华泰2!Q16+渤海2!Q16+鼎和2!Q16+恒邦2!Q16+人保2!Q16+太平2!Q16+太保2!Q16+阳光2!Q16+国寿2!Q16+天安2!Q16+平安2!Q16+华安2!Q16+大家2!Q16+中银2!Q16</f>
        <v>4464.788033</v>
      </c>
      <c r="R16" s="23">
        <f>大地2!R16+都邦2!R16+永诚2!R16+华泰2!R16+渤海2!R16+鼎和2!R16+恒邦2!R16+人保2!R16+太平2!R16+太保2!R16+阳光2!R16+国寿2!R16+天安2!R16+平安2!R16+华安2!R16+大家2!R16+中银2!R16</f>
        <v>3186.46438099999</v>
      </c>
      <c r="S16" s="353">
        <f t="shared" si="2"/>
        <v>0.401173055510143</v>
      </c>
      <c r="T16" s="23">
        <f>大地2!T16+都邦2!T16+永诚2!T16+华泰2!T16+渤海2!T16+鼎和2!T16+恒邦2!T16+人保2!T16+太平2!T16+太保2!T16+阳光2!T16+国寿2!T16+天安2!T16+平安2!T16+华安2!T16+大家2!T16+中银2!T16</f>
        <v>59.14952</v>
      </c>
      <c r="U16" s="23">
        <f>大地2!U16+都邦2!U16+永诚2!U16+华泰2!U16+渤海2!U16+鼎和2!U16+恒邦2!U16+人保2!U16+太平2!U16+太保2!U16+阳光2!U16+国寿2!U16+天安2!U16+平安2!U16+华安2!U16+大家2!U16+中银2!U16</f>
        <v>123.575288228</v>
      </c>
      <c r="V16" s="23">
        <f>大地2!V16+都邦2!V16+永诚2!V16+华泰2!V16+渤海2!V16+鼎和2!V16+恒邦2!V16+人保2!V16+太平2!V16+太保2!V16+阳光2!V16+国寿2!V16+天安2!V16+平安2!V16+华安2!V16+大家2!V16+中银2!V16</f>
        <v>1537.43810408</v>
      </c>
      <c r="W16" s="23">
        <f>大地2!W16+都邦2!W16+永诚2!W16+华泰2!W16+渤海2!W16+鼎和2!W16+恒邦2!W16+人保2!W16+太平2!W16+太保2!W16+阳光2!W16+国寿2!W16+天安2!W16+平安2!W16+华安2!W16+大家2!W16+中银2!W16</f>
        <v>2744.625120692</v>
      </c>
    </row>
    <row r="17" s="82" customFormat="1" ht="27.75" customHeight="1" spans="1:23">
      <c r="A17" s="26" t="s">
        <v>41</v>
      </c>
      <c r="B17" s="23">
        <f>大地2!B17+都邦2!B17+永诚2!B17+华泰2!B17+渤海2!B17+鼎和2!B17+恒邦2!B17+人保2!B17+太平2!B17+太保2!B17+阳光2!B17+国寿2!B17+天安2!B17+平安2!B17+华安2!B17+大家2!B17+中银2!B17</f>
        <v>1536.2995735283</v>
      </c>
      <c r="C17" s="23">
        <f>大地2!C17+都邦2!C17+永诚2!C17+华泰2!C17+渤海2!C17+鼎和2!C17+恒邦2!C17+人保2!C17+太平2!C17+太保2!C17+阳光2!C17+国寿2!C17+天安2!C17+平安2!C17+华安2!C17+大家2!C17+中银2!C17</f>
        <v>1255.54810471998</v>
      </c>
      <c r="D17" s="353">
        <f t="shared" si="0"/>
        <v>0.223608691497281</v>
      </c>
      <c r="E17" s="23">
        <f>大地2!E17+都邦2!E17+永诚2!E17+华泰2!E17+渤海2!E17+鼎和2!E17+恒邦2!E17+人保2!E17+太平2!E17+太保2!E17+阳光2!E17+国寿2!E17+天安2!E17+平安2!E17+华安2!E17+大家2!E17+中银2!E17</f>
        <v>955.311088528302</v>
      </c>
      <c r="F17" s="23">
        <f>大地2!F17+都邦2!F17+永诚2!F17+华泰2!F17+渤海2!F17+鼎和2!F17+恒邦2!F17+人保2!F17+太平2!F17+太保2!F17+阳光2!F17+国寿2!F17+天安2!F17+平安2!F17+华安2!F17+大家2!F17+中银2!F17</f>
        <v>767.644504719976</v>
      </c>
      <c r="G17" s="353">
        <f t="shared" si="1"/>
        <v>0.244470692689689</v>
      </c>
      <c r="H17" s="23">
        <f>大地2!H17+都邦2!H17+永诚2!H17+华泰2!H17+渤海2!H17+鼎和2!H17+恒邦2!H17+人保2!H17+太平2!H17+太保2!H17+阳光2!H17+国寿2!H17+天安2!H17+平安2!H17+华安2!H17+大家2!H17+中银2!H17</f>
        <v>75.9955564716981</v>
      </c>
      <c r="I17" s="23">
        <f>大地2!I17+都邦2!I17+永诚2!I17+华泰2!I17+渤海2!I17+鼎和2!I17+恒邦2!I17+人保2!I17+太平2!I17+太保2!I17+阳光2!I17+国寿2!I17+天安2!I17+平安2!I17+华安2!I17+大家2!I17+中银2!I17</f>
        <v>545.848188660377</v>
      </c>
      <c r="J17" s="23">
        <f>大地2!J17+都邦2!J17+永诚2!J17+华泰2!J17+渤海2!J17+鼎和2!J17+恒邦2!J17+人保2!J17+太平2!J17+太保2!J17+阳光2!J17+国寿2!J17+天安2!J17+平安2!J17+华安2!J17+大家2!J17+中银2!J17</f>
        <v>39.223503</v>
      </c>
      <c r="K17" s="23">
        <f>大地2!K17+都邦2!K17+永诚2!K17+华泰2!K17+渤海2!K17+鼎和2!K17+恒邦2!K17+人保2!K17+太平2!K17+太保2!K17+阳光2!K17+国寿2!K17+天安2!K17+平安2!K17+华安2!K17+大家2!K17+中银2!K17</f>
        <v>10.8988543773585</v>
      </c>
      <c r="L17" s="23">
        <f>大地2!L17+都邦2!L17+永诚2!L17+华泰2!L17+渤海2!L17+鼎和2!L17+恒邦2!L17+人保2!L17+太平2!L17+太保2!L17+阳光2!L17+国寿2!L17+天安2!L17+平安2!L17+华安2!L17+大家2!L17+中银2!L17</f>
        <v>20.047092245283</v>
      </c>
      <c r="M17" s="23">
        <f>大地2!M17+都邦2!M17+永诚2!M17+华泰2!M17+渤海2!M17+鼎和2!M17+恒邦2!M17+人保2!M17+太平2!M17+太保2!M17+阳光2!M17+国寿2!M17+天安2!M17+平安2!M17+华安2!M17+大家2!M17+中银2!M17</f>
        <v>129.271269735849</v>
      </c>
      <c r="N17" s="23">
        <f>大地2!N17+都邦2!N17+永诚2!N17+华泰2!N17+渤海2!N17+鼎和2!N17+恒邦2!N17+人保2!N17+太平2!N17+太保2!N17+阳光2!N17+国寿2!N17+天安2!N17+平安2!N17+华安2!N17+大家2!N17+中银2!N17</f>
        <v>0.273964</v>
      </c>
      <c r="O17" s="23">
        <f>大地2!O17+都邦2!O17+永诚2!O17+华泰2!O17+渤海2!O17+鼎和2!O17+恒邦2!O17+人保2!O17+太平2!O17+太保2!O17+阳光2!O17+国寿2!O17+天安2!O17+平安2!O17+华安2!O17+大家2!O17+中银2!O17</f>
        <v>173.986859</v>
      </c>
      <c r="P17" s="23">
        <f>大地2!P17+都邦2!P17+永诚2!P17+华泰2!P17+渤海2!P17+鼎和2!P17+恒邦2!P17+人保2!P17+太平2!P17+太保2!P17+阳光2!P17+国寿2!P17+天安2!P17+平安2!P17+华安2!P17+大家2!P17+中银2!P17</f>
        <v>46.0110763773585</v>
      </c>
      <c r="Q17" s="23">
        <f>大地2!Q17+都邦2!Q17+永诚2!Q17+华泰2!Q17+渤海2!Q17+鼎和2!Q17+恒邦2!Q17+人保2!Q17+太平2!Q17+太保2!Q17+阳光2!Q17+国寿2!Q17+天安2!Q17+平安2!Q17+华安2!Q17+大家2!Q17+中银2!Q17</f>
        <v>580.988485</v>
      </c>
      <c r="R17" s="23">
        <f>大地2!R17+都邦2!R17+永诚2!R17+华泰2!R17+渤海2!R17+鼎和2!R17+恒邦2!R17+人保2!R17+太平2!R17+太保2!R17+阳光2!R17+国寿2!R17+天安2!R17+平安2!R17+华安2!R17+大家2!R17+中银2!R17</f>
        <v>487.9036</v>
      </c>
      <c r="S17" s="353">
        <f t="shared" si="2"/>
        <v>0.190785403100121</v>
      </c>
      <c r="T17" s="23">
        <f>大地2!T17+都邦2!T17+永诚2!T17+华泰2!T17+渤海2!T17+鼎和2!T17+恒邦2!T17+人保2!T17+太平2!T17+太保2!T17+阳光2!T17+国寿2!T17+天安2!T17+平安2!T17+华安2!T17+大家2!T17+中银2!T17</f>
        <v>401.531395</v>
      </c>
      <c r="U17" s="23">
        <f>大地2!U17+都邦2!U17+永诚2!U17+华泰2!U17+渤海2!U17+鼎和2!U17+恒邦2!U17+人保2!U17+太平2!U17+太保2!U17+阳光2!U17+国寿2!U17+天安2!U17+平安2!U17+华安2!U17+大家2!U17+中银2!U17</f>
        <v>47.685483012</v>
      </c>
      <c r="V17" s="23">
        <f>大地2!V17+都邦2!V17+永诚2!V17+华泰2!V17+渤海2!V17+鼎和2!V17+恒邦2!V17+人保2!V17+太平2!V17+太保2!V17+阳光2!V17+国寿2!V17+天安2!V17+平安2!V17+华安2!V17+大家2!V17+中银2!V17</f>
        <v>71.13947232</v>
      </c>
      <c r="W17" s="23">
        <f>大地2!W17+都邦2!W17+永诚2!W17+华泰2!W17+渤海2!W17+鼎和2!W17+恒邦2!W17+人保2!W17+太平2!W17+太保2!W17+阳光2!W17+国寿2!W17+天安2!W17+平安2!W17+华安2!W17+大家2!W17+中银2!W17</f>
        <v>60.632134668</v>
      </c>
    </row>
    <row r="18" s="82" customFormat="1" ht="27.75" customHeight="1" spans="1:23">
      <c r="A18" s="26" t="s">
        <v>42</v>
      </c>
      <c r="B18" s="23">
        <f>大地2!B18+都邦2!B18+永诚2!B18+华泰2!B18+渤海2!B18+鼎和2!B18+恒邦2!B18+人保2!B18+太平2!B18+太保2!B18+阳光2!B18+国寿2!B18+天安2!B18+平安2!B18+华安2!B18+大家2!B18+中银2!B18</f>
        <v>1415.28618707547</v>
      </c>
      <c r="C18" s="23">
        <f>大地2!C18+都邦2!C18+永诚2!C18+华泰2!C18+渤海2!C18+鼎和2!C18+恒邦2!C18+人保2!C18+太平2!C18+太保2!C18+阳光2!C18+国寿2!C18+天安2!C18+平安2!C18+华安2!C18+大家2!C18+中银2!C18</f>
        <v>1228.05576913819</v>
      </c>
      <c r="D18" s="353">
        <f t="shared" si="0"/>
        <v>0.152460843100535</v>
      </c>
      <c r="E18" s="23">
        <f>大地2!E18+都邦2!E18+永诚2!E18+华泰2!E18+渤海2!E18+鼎和2!E18+恒邦2!E18+人保2!E18+太平2!E18+太保2!E18+阳光2!E18+国寿2!E18+天安2!E18+平安2!E18+华安2!E18+大家2!E18+中银2!E18</f>
        <v>895.071606075472</v>
      </c>
      <c r="F18" s="23">
        <f>大地2!F18+都邦2!F18+永诚2!F18+华泰2!F18+渤海2!F18+鼎和2!F18+恒邦2!F18+人保2!F18+太平2!F18+太保2!F18+阳光2!F18+国寿2!F18+天安2!F18+平安2!F18+华安2!F18+大家2!F18+中银2!F18</f>
        <v>696.120722138187</v>
      </c>
      <c r="G18" s="353">
        <f t="shared" si="1"/>
        <v>0.285799398883274</v>
      </c>
      <c r="H18" s="23">
        <f>大地2!H18+都邦2!H18+永诚2!H18+华泰2!H18+渤海2!H18+鼎和2!H18+恒邦2!H18+人保2!H18+太平2!H18+太保2!H18+阳光2!H18+国寿2!H18+天安2!H18+平安2!H18+华安2!H18+大家2!H18+中银2!H18</f>
        <v>90.6567638113207</v>
      </c>
      <c r="I18" s="23">
        <f>大地2!I18+都邦2!I18+永诚2!I18+华泰2!I18+渤海2!I18+鼎和2!I18+恒邦2!I18+人保2!I18+太平2!I18+太保2!I18+阳光2!I18+国寿2!I18+天安2!I18+平安2!I18+华安2!I18+大家2!I18+中银2!I18</f>
        <v>620.501023056604</v>
      </c>
      <c r="J18" s="23">
        <f>大地2!J18+都邦2!J18+永诚2!J18+华泰2!J18+渤海2!J18+鼎和2!J18+恒邦2!J18+人保2!J18+太平2!J18+太保2!J18+阳光2!J18+国寿2!J18+天安2!J18+平安2!J18+华安2!J18+大家2!J18+中银2!J18</f>
        <v>27.860936</v>
      </c>
      <c r="K18" s="23">
        <f>大地2!K18+都邦2!K18+永诚2!K18+华泰2!K18+渤海2!K18+鼎和2!K18+恒邦2!K18+人保2!K18+太平2!K18+太保2!K18+阳光2!K18+国寿2!K18+天安2!K18+平安2!K18+华安2!K18+大家2!K18+中银2!K18</f>
        <v>56.4361863584906</v>
      </c>
      <c r="L18" s="23">
        <f>大地2!L18+都邦2!L18+永诚2!L18+华泰2!L18+渤海2!L18+鼎和2!L18+恒邦2!L18+人保2!L18+太平2!L18+太保2!L18+阳光2!L18+国寿2!L18+天安2!L18+平安2!L18+华安2!L18+大家2!L18+中银2!L18</f>
        <v>29.4288496792453</v>
      </c>
      <c r="M18" s="23">
        <f>大地2!M18+都邦2!M18+永诚2!M18+华泰2!M18+渤海2!M18+鼎和2!M18+恒邦2!M18+人保2!M18+太平2!M18+太保2!M18+阳光2!M18+国寿2!M18+天安2!M18+平安2!M18+华安2!M18+大家2!M18+中银2!M18</f>
        <v>122.951864396226</v>
      </c>
      <c r="N18" s="23">
        <f>大地2!N18+都邦2!N18+永诚2!N18+华泰2!N18+渤海2!N18+鼎和2!N18+恒邦2!N18+人保2!N18+太平2!N18+太保2!N18+阳光2!N18+国寿2!N18+天安2!N18+平安2!N18+华安2!N18+大家2!N18+中银2!N18</f>
        <v>1.8814</v>
      </c>
      <c r="O18" s="23">
        <f>大地2!O18+都邦2!O18+永诚2!O18+华泰2!O18+渤海2!O18+鼎和2!O18+恒邦2!O18+人保2!O18+太平2!O18+太保2!O18+阳光2!O18+国寿2!O18+天安2!O18+平安2!O18+华安2!O18+大家2!O18+中银2!O18</f>
        <v>47.369134</v>
      </c>
      <c r="P18" s="23">
        <f>大地2!P18+都邦2!P18+永诚2!P18+华泰2!P18+渤海2!P18+鼎和2!P18+恒邦2!P18+人保2!P18+太平2!P18+太保2!P18+阳光2!P18+国寿2!P18+天安2!P18+平安2!P18+华安2!P18+大家2!P18+中银2!P18</f>
        <v>42.3318600754717</v>
      </c>
      <c r="Q18" s="23">
        <f>大地2!Q18+都邦2!Q18+永诚2!Q18+华泰2!Q18+渤海2!Q18+鼎和2!Q18+恒邦2!Q18+人保2!Q18+太平2!Q18+太保2!Q18+阳光2!Q18+国寿2!Q18+天安2!Q18+平安2!Q18+华安2!Q18+大家2!Q18+中银2!Q18</f>
        <v>520.214581</v>
      </c>
      <c r="R18" s="23">
        <f>大地2!R18+都邦2!R18+永诚2!R18+华泰2!R18+渤海2!R18+鼎和2!R18+恒邦2!R18+人保2!R18+太平2!R18+太保2!R18+阳光2!R18+国寿2!R18+天安2!R18+平安2!R18+华安2!R18+大家2!R18+中银2!R18</f>
        <v>531.935047</v>
      </c>
      <c r="S18" s="353">
        <f t="shared" si="2"/>
        <v>-0.0220336412614684</v>
      </c>
      <c r="T18" s="23">
        <f>大地2!T18+都邦2!T18+永诚2!T18+华泰2!T18+渤海2!T18+鼎和2!T18+恒邦2!T18+人保2!T18+太平2!T18+太保2!T18+阳光2!T18+国寿2!T18+天安2!T18+平安2!T18+华安2!T18+大家2!T18+中银2!T18</f>
        <v>15.210695</v>
      </c>
      <c r="U18" s="23">
        <f>大地2!U18+都邦2!U18+永诚2!U18+华泰2!U18+渤海2!U18+鼎和2!U18+恒邦2!U18+人保2!U18+太平2!U18+太保2!U18+阳光2!U18+国寿2!U18+天安2!U18+平安2!U18+华安2!U18+大家2!U18+中银2!U18</f>
        <v>228.691968788</v>
      </c>
      <c r="V18" s="23">
        <f>大地2!V18+都邦2!V18+永诚2!V18+华泰2!V18+渤海2!V18+鼎和2!V18+恒邦2!V18+人保2!V18+太平2!V18+太保2!V18+阳光2!V18+国寿2!V18+天安2!V18+平安2!V18+华安2!V18+大家2!V18+中银2!V18</f>
        <v>158.77436168</v>
      </c>
      <c r="W18" s="23">
        <f>大地2!W18+都邦2!W18+永诚2!W18+华泰2!W18+渤海2!W18+鼎和2!W18+恒邦2!W18+人保2!W18+太平2!W18+太保2!W18+阳光2!W18+国寿2!W18+天安2!W18+平安2!W18+华安2!W18+大家2!W18+中银2!W18</f>
        <v>117.537555532</v>
      </c>
    </row>
    <row r="19" s="82" customFormat="1" ht="27.75" customHeight="1" spans="1:23">
      <c r="A19" s="26" t="s">
        <v>43</v>
      </c>
      <c r="B19" s="23">
        <f>大地2!B19+都邦2!B19+永诚2!B19+华泰2!B19+渤海2!B19+鼎和2!B19+恒邦2!B19+人保2!B19+太平2!B19+太保2!B19+阳光2!B19+国寿2!B19+天安2!B19+平安2!B19+华安2!B19+大家2!B19+中银2!B19</f>
        <v>944.608481188679</v>
      </c>
      <c r="C19" s="23">
        <f>大地2!C19+都邦2!C19+永诚2!C19+华泰2!C19+渤海2!C19+鼎和2!C19+恒邦2!C19+人保2!C19+太平2!C19+太保2!C19+阳光2!C19+国寿2!C19+天安2!C19+平安2!C19+华安2!C19+大家2!C19+中银2!C19</f>
        <v>885.223294296194</v>
      </c>
      <c r="D19" s="353">
        <f t="shared" si="0"/>
        <v>0.0670849798860071</v>
      </c>
      <c r="E19" s="23">
        <f>大地2!E19+都邦2!E19+永诚2!E19+华泰2!E19+渤海2!E19+鼎和2!E19+恒邦2!E19+人保2!E19+太平2!E19+太保2!E19+阳光2!E19+国寿2!E19+天安2!E19+平安2!E19+华安2!E19+大家2!E19+中银2!E19</f>
        <v>873.171277188679</v>
      </c>
      <c r="F19" s="23">
        <f>大地2!F19+都邦2!F19+永诚2!F19+华泰2!F19+渤海2!F19+鼎和2!F19+恒邦2!F19+人保2!F19+太平2!F19+太保2!F19+阳光2!F19+国寿2!F19+天安2!F19+平安2!F19+华安2!F19+大家2!F19+中银2!F19</f>
        <v>738.974169296194</v>
      </c>
      <c r="G19" s="353">
        <f t="shared" si="1"/>
        <v>0.181599186369796</v>
      </c>
      <c r="H19" s="23">
        <f>大地2!H19+都邦2!H19+永诚2!H19+华泰2!H19+渤海2!H19+鼎和2!H19+恒邦2!H19+人保2!H19+太平2!H19+太保2!H19+阳光2!H19+国寿2!H19+天安2!H19+平安2!H19+华安2!H19+大家2!H19+中银2!H19</f>
        <v>38.464661</v>
      </c>
      <c r="I19" s="23">
        <f>大地2!I19+都邦2!I19+永诚2!I19+华泰2!I19+渤海2!I19+鼎和2!I19+恒邦2!I19+人保2!I19+太平2!I19+太保2!I19+阳光2!I19+国寿2!I19+天安2!I19+平安2!I19+华安2!I19+大家2!I19+中银2!I19</f>
        <v>512.700012301887</v>
      </c>
      <c r="J19" s="23">
        <f>大地2!J19+都邦2!J19+永诚2!J19+华泰2!J19+渤海2!J19+鼎和2!J19+恒邦2!J19+人保2!J19+太平2!J19+太保2!J19+阳光2!J19+国寿2!J19+天安2!J19+平安2!J19+华安2!J19+大家2!J19+中银2!J19</f>
        <v>29.189411</v>
      </c>
      <c r="K19" s="23">
        <f>大地2!K19+都邦2!K19+永诚2!K19+华泰2!K19+渤海2!K19+鼎和2!K19+恒邦2!K19+人保2!K19+太平2!K19+太保2!K19+阳光2!K19+国寿2!K19+天安2!K19+平安2!K19+华安2!K19+大家2!K19+中银2!K19</f>
        <v>17.519202</v>
      </c>
      <c r="L19" s="23">
        <f>大地2!L19+都邦2!L19+永诚2!L19+华泰2!L19+渤海2!L19+鼎和2!L19+恒邦2!L19+人保2!L19+太平2!L19+太保2!L19+阳光2!L19+国寿2!L19+天安2!L19+平安2!L19+华安2!L19+大家2!L19+中银2!L19</f>
        <v>35.172127245283</v>
      </c>
      <c r="M19" s="23">
        <f>大地2!M19+都邦2!M19+永诚2!M19+华泰2!M19+渤海2!M19+鼎和2!M19+恒邦2!M19+人保2!M19+太平2!M19+太保2!M19+阳光2!M19+国寿2!M19+天安2!M19+平安2!M19+华安2!M19+大家2!M19+中银2!M19</f>
        <v>163.872513150943</v>
      </c>
      <c r="N19" s="23">
        <f>大地2!N19+都邦2!N19+永诚2!N19+华泰2!N19+渤海2!N19+鼎和2!N19+恒邦2!N19+人保2!N19+太平2!N19+太保2!N19+阳光2!N19+国寿2!N19+天安2!N19+平安2!N19+华安2!N19+大家2!N19+中银2!N19</f>
        <v>5.194236</v>
      </c>
      <c r="O19" s="23">
        <f>大地2!O19+都邦2!O19+永诚2!O19+华泰2!O19+渤海2!O19+鼎和2!O19+恒邦2!O19+人保2!O19+太平2!O19+太保2!O19+阳光2!O19+国寿2!O19+天安2!O19+平安2!O19+华安2!O19+大家2!O19+中银2!O19</f>
        <v>98.05236</v>
      </c>
      <c r="P19" s="23">
        <f>大地2!P19+都邦2!P19+永诚2!P19+华泰2!P19+渤海2!P19+鼎和2!P19+恒邦2!P19+人保2!P19+太平2!P19+太保2!P19+阳光2!P19+国寿2!P19+天安2!P19+平安2!P19+华安2!P19+大家2!P19+中银2!P19</f>
        <v>27.073540490566</v>
      </c>
      <c r="Q19" s="23">
        <f>大地2!Q19+都邦2!Q19+永诚2!Q19+华泰2!Q19+渤海2!Q19+鼎和2!Q19+恒邦2!Q19+人保2!Q19+太平2!Q19+太保2!Q19+阳光2!Q19+国寿2!Q19+天安2!Q19+平安2!Q19+华安2!Q19+大家2!Q19+中银2!Q19</f>
        <v>71.437204</v>
      </c>
      <c r="R19" s="23">
        <f>大地2!R19+都邦2!R19+永诚2!R19+华泰2!R19+渤海2!R19+鼎和2!R19+恒邦2!R19+人保2!R19+太平2!R19+太保2!R19+阳光2!R19+国寿2!R19+天安2!R19+平安2!R19+华安2!R19+大家2!R19+中银2!R19</f>
        <v>146.249125</v>
      </c>
      <c r="S19" s="353">
        <f t="shared" si="2"/>
        <v>-0.511537563045249</v>
      </c>
      <c r="T19" s="23">
        <f>大地2!T19+都邦2!T19+永诚2!T19+华泰2!T19+渤海2!T19+鼎和2!T19+恒邦2!T19+人保2!T19+太平2!T19+太保2!T19+阳光2!T19+国寿2!T19+天安2!T19+平安2!T19+华安2!T19+大家2!T19+中银2!T19</f>
        <v>2.9625</v>
      </c>
      <c r="U19" s="23">
        <f>大地2!U19+都邦2!U19+永诚2!U19+华泰2!U19+渤海2!U19+鼎和2!U19+恒邦2!U19+人保2!U19+太平2!U19+太保2!U19+阳光2!U19+国寿2!U19+天安2!U19+平安2!U19+华安2!U19+大家2!U19+中银2!U19</f>
        <v>21.420268918</v>
      </c>
      <c r="V19" s="23">
        <f>大地2!V19+都邦2!V19+永诚2!V19+华泰2!V19+渤海2!V19+鼎和2!V19+恒邦2!V19+人保2!V19+太平2!V19+太保2!V19+阳光2!V19+国寿2!V19+天安2!V19+平安2!V19+华安2!V19+大家2!V19+中银2!V19</f>
        <v>30.56513698</v>
      </c>
      <c r="W19" s="23">
        <f>大地2!W19+都邦2!W19+永诚2!W19+华泰2!W19+渤海2!W19+鼎和2!W19+恒邦2!W19+人保2!W19+太平2!W19+太保2!W19+阳光2!W19+国寿2!W19+天安2!W19+平安2!W19+华安2!W19+大家2!W19+中银2!W19</f>
        <v>16.489298102</v>
      </c>
    </row>
    <row r="20" s="82" customFormat="1" ht="27.75" customHeight="1" spans="1:23">
      <c r="A20" s="26" t="s">
        <v>44</v>
      </c>
      <c r="B20" s="23">
        <f>大地2!B20+都邦2!B20+永诚2!B20+华泰2!B20+渤海2!B20+鼎和2!B20+恒邦2!B20+人保2!B20+太平2!B20+太保2!B20+阳光2!B20+国寿2!B20+天安2!B20+平安2!B20+华安2!B20+大家2!B20+中银2!B20</f>
        <v>3922.58728013207</v>
      </c>
      <c r="C20" s="23">
        <f>大地2!C20+都邦2!C20+永诚2!C20+华泰2!C20+渤海2!C20+鼎和2!C20+恒邦2!C20+人保2!C20+太平2!C20+太保2!C20+阳光2!C20+国寿2!C20+天安2!C20+平安2!C20+华安2!C20+大家2!C20+中银2!C20</f>
        <v>3075.13706393672</v>
      </c>
      <c r="D20" s="353">
        <f t="shared" si="0"/>
        <v>0.275581282582074</v>
      </c>
      <c r="E20" s="23">
        <f>大地2!E20+都邦2!E20+永诚2!E20+华泰2!E20+渤海2!E20+鼎和2!E20+恒邦2!E20+人保2!E20+太平2!E20+太保2!E20+阳光2!E20+国寿2!E20+天安2!E20+平安2!E20+华安2!E20+大家2!E20+中银2!E20</f>
        <v>2194.61047213208</v>
      </c>
      <c r="F20" s="23">
        <f>大地2!F20+都邦2!F20+永诚2!F20+华泰2!F20+渤海2!F20+鼎和2!F20+恒邦2!F20+人保2!F20+太平2!F20+太保2!F20+阳光2!F20+国寿2!F20+天安2!F20+平安2!F20+华安2!F20+大家2!F20+中银2!F20</f>
        <v>2206.86283793672</v>
      </c>
      <c r="G20" s="353">
        <f t="shared" si="1"/>
        <v>-0.00555193806974531</v>
      </c>
      <c r="H20" s="23">
        <f>大地2!H20+都邦2!H20+永诚2!H20+华泰2!H20+渤海2!H20+鼎和2!H20+恒邦2!H20+人保2!H20+太平2!H20+太保2!H20+阳光2!H20+国寿2!H20+天安2!H20+平安2!H20+华安2!H20+大家2!H20+中银2!H20</f>
        <v>183.132286924528</v>
      </c>
      <c r="I20" s="23">
        <f>大地2!I20+都邦2!I20+永诚2!I20+华泰2!I20+渤海2!I20+鼎和2!I20+恒邦2!I20+人保2!I20+太平2!I20+太保2!I20+阳光2!I20+国寿2!I20+天安2!I20+平安2!I20+华安2!I20+大家2!I20+中银2!I20</f>
        <v>1395.66992190566</v>
      </c>
      <c r="J20" s="23">
        <f>大地2!J20+都邦2!J20+永诚2!J20+华泰2!J20+渤海2!J20+鼎和2!J20+恒邦2!J20+人保2!J20+太平2!J20+太保2!J20+阳光2!J20+国寿2!J20+天安2!J20+平安2!J20+华安2!J20+大家2!J20+中银2!J20</f>
        <v>118.527177</v>
      </c>
      <c r="K20" s="23">
        <f>大地2!K20+都邦2!K20+永诚2!K20+华泰2!K20+渤海2!K20+鼎和2!K20+恒邦2!K20+人保2!K20+太平2!K20+太保2!K20+阳光2!K20+国寿2!K20+天安2!K20+平安2!K20+华安2!K20+大家2!K20+中银2!K20</f>
        <v>47.3270811698113</v>
      </c>
      <c r="L20" s="23">
        <f>大地2!L20+都邦2!L20+永诚2!L20+华泰2!L20+渤海2!L20+鼎和2!L20+恒邦2!L20+人保2!L20+太平2!L20+太保2!L20+阳光2!L20+国寿2!L20+天安2!L20+平安2!L20+华安2!L20+大家2!L20+中银2!L20</f>
        <v>422.075369490566</v>
      </c>
      <c r="M20" s="23">
        <f>大地2!M20+都邦2!M20+永诚2!M20+华泰2!M20+渤海2!M20+鼎和2!M20+恒邦2!M20+人保2!M20+太平2!M20+太保2!M20+阳光2!M20+国寿2!M20+天安2!M20+平安2!M20+华安2!M20+大家2!M20+中银2!M20</f>
        <v>396.353415716981</v>
      </c>
      <c r="N20" s="23">
        <f>大地2!N20+都邦2!N20+永诚2!N20+华泰2!N20+渤海2!N20+鼎和2!N20+恒邦2!N20+人保2!N20+太平2!N20+太保2!N20+阳光2!N20+国寿2!N20+天安2!N20+平安2!N20+华安2!N20+大家2!N20+中银2!N20</f>
        <v>3.399133</v>
      </c>
      <c r="O20" s="23">
        <f>大地2!O20+都邦2!O20+永诚2!O20+华泰2!O20+渤海2!O20+鼎和2!O20+恒邦2!O20+人保2!O20+太平2!O20+太保2!O20+阳光2!O20+国寿2!O20+天安2!O20+平安2!O20+华安2!O20+大家2!O20+中银2!O20</f>
        <v>195.127134018868</v>
      </c>
      <c r="P20" s="23">
        <f>大地2!P20+都邦2!P20+永诚2!P20+华泰2!P20+渤海2!P20+鼎和2!P20+恒邦2!P20+人保2!P20+太平2!P20+太保2!P20+阳光2!P20+国寿2!P20+天安2!P20+平安2!P20+华安2!P20+大家2!P20+中银2!P20</f>
        <v>43.9331499622642</v>
      </c>
      <c r="Q20" s="23">
        <f>大地2!Q20+都邦2!Q20+永诚2!Q20+华泰2!Q20+渤海2!Q20+鼎和2!Q20+恒邦2!Q20+人保2!Q20+太平2!Q20+太保2!Q20+阳光2!Q20+国寿2!Q20+天安2!Q20+平安2!Q20+华安2!Q20+大家2!Q20+中银2!Q20</f>
        <v>1727.976808</v>
      </c>
      <c r="R20" s="23">
        <f>大地2!R20+都邦2!R20+永诚2!R20+华泰2!R20+渤海2!R20+鼎和2!R20+恒邦2!R20+人保2!R20+太平2!R20+太保2!R20+阳光2!R20+国寿2!R20+天安2!R20+平安2!R20+华安2!R20+大家2!R20+中银2!R20</f>
        <v>868.274225999997</v>
      </c>
      <c r="S20" s="353">
        <f t="shared" si="2"/>
        <v>0.990127952963104</v>
      </c>
      <c r="T20" s="23">
        <f>大地2!T20+都邦2!T20+永诚2!T20+华泰2!T20+渤海2!T20+鼎和2!T20+恒邦2!T20+人保2!T20+太平2!T20+太保2!T20+阳光2!T20+国寿2!T20+天安2!T20+平安2!T20+华安2!T20+大家2!T20+中银2!T20</f>
        <v>887.638459</v>
      </c>
      <c r="U20" s="23">
        <f>大地2!U20+都邦2!U20+永诚2!U20+华泰2!U20+渤海2!U20+鼎和2!U20+恒邦2!U20+人保2!U20+太平2!U20+太保2!U20+阳光2!U20+国寿2!U20+天安2!U20+平安2!U20+华安2!U20+大家2!U20+中银2!U20</f>
        <v>536.180896245998</v>
      </c>
      <c r="V20" s="23">
        <f>大地2!V20+都邦2!V20+永诚2!V20+华泰2!V20+渤海2!V20+鼎和2!V20+恒邦2!V20+人保2!V20+太平2!V20+太保2!V20+阳光2!V20+国寿2!V20+天安2!V20+平安2!V20+华安2!V20+大家2!V20+中银2!V20</f>
        <v>151.60263006</v>
      </c>
      <c r="W20" s="23">
        <f>大地2!W20+都邦2!W20+永诚2!W20+华泰2!W20+渤海2!W20+鼎和2!W20+恒邦2!W20+人保2!W20+太平2!W20+太保2!W20+阳光2!W20+国寿2!W20+天安2!W20+平安2!W20+华安2!W20+大家2!W20+中银2!W20</f>
        <v>152.554822694</v>
      </c>
    </row>
    <row r="21" s="82" customFormat="1" ht="27.75" customHeight="1" spans="1:23">
      <c r="A21" s="26" t="s">
        <v>45</v>
      </c>
      <c r="B21" s="23">
        <f>大地2!B21+都邦2!B21+永诚2!B21+华泰2!B21+渤海2!B21+鼎和2!B21+恒邦2!B21+人保2!B21+太平2!B21+太保2!B21+阳光2!B21+国寿2!B21+天安2!B21+平安2!B21+华安2!B21+大家2!B21+中银2!B21</f>
        <v>2236.33283877358</v>
      </c>
      <c r="C21" s="23">
        <f>大地2!C21+都邦2!C21+永诚2!C21+华泰2!C21+渤海2!C21+鼎和2!C21+恒邦2!C21+人保2!C21+太平2!C21+太保2!C21+阳光2!C21+国寿2!C21+天安2!C21+平安2!C21+华安2!C21+大家2!C21+中银2!C21</f>
        <v>1868.5821379748</v>
      </c>
      <c r="D21" s="353">
        <f t="shared" si="0"/>
        <v>0.196807351052468</v>
      </c>
      <c r="E21" s="23">
        <f>大地2!E21+都邦2!E21+永诚2!E21+华泰2!E21+渤海2!E21+鼎和2!E21+恒邦2!E21+人保2!E21+太平2!E21+太保2!E21+阳光2!E21+国寿2!E21+天安2!E21+平安2!E21+华安2!E21+大家2!E21+中银2!E21</f>
        <v>1512.23911477358</v>
      </c>
      <c r="F21" s="23">
        <f>大地2!F21+都邦2!F21+永诚2!F21+华泰2!F21+渤海2!F21+鼎和2!F21+恒邦2!F21+人保2!F21+太平2!F21+太保2!F21+阳光2!F21+国寿2!F21+天安2!F21+平安2!F21+华安2!F21+大家2!F21+中银2!F21</f>
        <v>1389.87593997481</v>
      </c>
      <c r="G21" s="353">
        <f t="shared" si="1"/>
        <v>0.0880389186397426</v>
      </c>
      <c r="H21" s="23">
        <f>大地2!H21+都邦2!H21+永诚2!H21+华泰2!H21+渤海2!H21+鼎和2!H21+恒邦2!H21+人保2!H21+太平2!H21+太保2!H21+阳光2!H21+国寿2!H21+天安2!H21+平安2!H21+华安2!H21+大家2!H21+中银2!H21</f>
        <v>167.355046509434</v>
      </c>
      <c r="I21" s="23">
        <f>大地2!I21+都邦2!I21+永诚2!I21+华泰2!I21+渤海2!I21+鼎和2!I21+恒邦2!I21+人保2!I21+太平2!I21+太保2!I21+阳光2!I21+国寿2!I21+天安2!I21+平安2!I21+华安2!I21+大家2!I21+中银2!I21</f>
        <v>805.922933830188</v>
      </c>
      <c r="J21" s="23">
        <f>大地2!J21+都邦2!J21+永诚2!J21+华泰2!J21+渤海2!J21+鼎和2!J21+恒邦2!J21+人保2!J21+太平2!J21+太保2!J21+阳光2!J21+国寿2!J21+天安2!J21+平安2!J21+华安2!J21+大家2!J21+中银2!J21</f>
        <v>56.160195</v>
      </c>
      <c r="K21" s="23">
        <f>大地2!K21+都邦2!K21+永诚2!K21+华泰2!K21+渤海2!K21+鼎和2!K21+恒邦2!K21+人保2!K21+太平2!K21+太保2!K21+阳光2!K21+国寿2!K21+天安2!K21+平安2!K21+华安2!K21+大家2!K21+中银2!K21</f>
        <v>64.975861</v>
      </c>
      <c r="L21" s="23">
        <f>大地2!L21+都邦2!L21+永诚2!L21+华泰2!L21+渤海2!L21+鼎和2!L21+恒邦2!L21+人保2!L21+太平2!L21+太保2!L21+阳光2!L21+国寿2!L21+天安2!L21+平安2!L21+华安2!L21+大家2!L21+中银2!L21</f>
        <v>18.5740301886792</v>
      </c>
      <c r="M21" s="356">
        <f>大地2!M21+都邦2!M21+永诚2!M21+华泰2!M21+渤海2!M21+鼎和2!M21+恒邦2!M21+人保2!M21+太平2!M21+太保2!M21+阳光2!M21+国寿2!M21+天安2!M21+平安2!M21+华安2!M21+大家2!M21+中银2!M21</f>
        <v>271.315936433962</v>
      </c>
      <c r="N21" s="356">
        <f>大地2!N21+都邦2!N21+永诚2!N21+华泰2!N21+渤海2!N21+鼎和2!N21+恒邦2!N21+人保2!N21+太平2!N21+太保2!N21+阳光2!N21+国寿2!N21+天安2!N21+平安2!N21+华安2!N21+大家2!N21+中银2!N21</f>
        <v>8.318327</v>
      </c>
      <c r="O21" s="356">
        <f>大地2!O21+都邦2!O21+永诚2!O21+华泰2!O21+渤海2!O21+鼎和2!O21+恒邦2!O21+人保2!O21+太平2!O21+太保2!O21+阳光2!O21+国寿2!O21+天安2!O21+平安2!O21+华安2!O21+大家2!O21+中银2!O21</f>
        <v>294.666396056604</v>
      </c>
      <c r="P21" s="356">
        <f>大地2!P21+都邦2!P21+永诚2!P21+华泰2!P21+渤海2!P21+鼎和2!P21+恒邦2!P21+人保2!P21+太平2!P21+太保2!P21+阳光2!P21+国寿2!P21+天安2!P21+平安2!P21+华安2!P21+大家2!P21+中银2!P21</f>
        <v>55.6101696792453</v>
      </c>
      <c r="Q21" s="23">
        <f>大地2!Q21+都邦2!Q21+永诚2!Q21+华泰2!Q21+渤海2!Q21+鼎和2!Q21+恒邦2!Q21+人保2!Q21+太平2!Q21+太保2!Q21+阳光2!Q21+国寿2!Q21+天安2!Q21+平安2!Q21+华安2!Q21+大家2!Q21+中银2!Q21</f>
        <v>724.093724</v>
      </c>
      <c r="R21" s="23">
        <f>大地2!R21+都邦2!R21+永诚2!R21+华泰2!R21+渤海2!R21+鼎和2!R21+恒邦2!R21+人保2!R21+太平2!R21+太保2!R21+阳光2!R21+国寿2!R21+天安2!R21+平安2!R21+华安2!R21+大家2!R21+中银2!R21</f>
        <v>478.706197999999</v>
      </c>
      <c r="S21" s="353">
        <f t="shared" si="2"/>
        <v>0.512605700584644</v>
      </c>
      <c r="T21" s="23">
        <f>大地2!T21+都邦2!T21+永诚2!T21+华泰2!T21+渤海2!T21+鼎和2!T21+恒邦2!T21+人保2!T21+太平2!T21+太保2!T21+阳光2!T21+国寿2!T21+天安2!T21+平安2!T21+华安2!T21+大家2!T21+中银2!T21</f>
        <v>423.40479</v>
      </c>
      <c r="U21" s="23">
        <f>大地2!U21+都邦2!U21+永诚2!U21+华泰2!U21+渤海2!U21+鼎和2!U21+恒邦2!U21+人保2!U21+太平2!U21+太保2!U21+阳光2!U21+国寿2!U21+天安2!U21+平安2!U21+华安2!U21+大家2!U21+中银2!U21</f>
        <v>152.739129384</v>
      </c>
      <c r="V21" s="23">
        <f>大地2!V21+都邦2!V21+永诚2!V21+华泰2!V21+渤海2!V21+鼎和2!V21+恒邦2!V21+人保2!V21+太平2!V21+太保2!V21+阳光2!V21+国寿2!V21+天安2!V21+平安2!V21+华安2!V21+大家2!V21+中银2!V21</f>
        <v>84.59926924</v>
      </c>
      <c r="W21" s="23">
        <f>大地2!W21+都邦2!W21+永诚2!W21+华泰2!W21+渤海2!W21+鼎和2!W21+恒邦2!W21+人保2!W21+太平2!W21+太保2!W21+阳光2!W21+国寿2!W21+天安2!W21+平安2!W21+华安2!W21+大家2!W21+中银2!W21</f>
        <v>63.350535376</v>
      </c>
    </row>
    <row r="22" s="82" customFormat="1" ht="27.75" customHeight="1" spans="1:23">
      <c r="A22" s="26" t="s">
        <v>46</v>
      </c>
      <c r="B22" s="23">
        <f>大地2!B22+都邦2!B22+永诚2!B22+华泰2!B22+渤海2!B22+鼎和2!B22+恒邦2!B22+人保2!B22+太平2!B22+太保2!B22+阳光2!B22+国寿2!B22+天安2!B22+平安2!B22+华安2!B22+大家2!B22+中银2!B22</f>
        <v>1113.33149477358</v>
      </c>
      <c r="C22" s="23">
        <f>大地2!C22+都邦2!C22+永诚2!C22+华泰2!C22+渤海2!C22+鼎和2!C22+恒邦2!C22+人保2!C22+太平2!C22+太保2!C22+阳光2!C22+国寿2!C22+天安2!C22+平安2!C22+华安2!C22+大家2!C22+中银2!C22</f>
        <v>1119.95672407444</v>
      </c>
      <c r="D22" s="353">
        <f t="shared" si="0"/>
        <v>-0.00591561187895935</v>
      </c>
      <c r="E22" s="23">
        <f>大地2!E22+都邦2!E22+永诚2!E22+华泰2!E22+渤海2!E22+鼎和2!E22+恒邦2!E22+人保2!E22+太平2!E22+太保2!E22+阳光2!E22+国寿2!E22+天安2!E22+平安2!E22+华安2!E22+大家2!E22+中银2!E22</f>
        <v>854.044313773585</v>
      </c>
      <c r="F22" s="23">
        <f>大地2!F22+都邦2!F22+永诚2!F22+华泰2!F22+渤海2!F22+鼎和2!F22+恒邦2!F22+人保2!F22+太平2!F22+太保2!F22+阳光2!F22+国寿2!F22+天安2!F22+平安2!F22+华安2!F22+大家2!F22+中银2!F22</f>
        <v>883.94693107444</v>
      </c>
      <c r="G22" s="353">
        <f t="shared" si="1"/>
        <v>-0.0338285209775075</v>
      </c>
      <c r="H22" s="23">
        <f>大地2!H22+都邦2!H22+永诚2!H22+华泰2!H22+渤海2!H22+鼎和2!H22+恒邦2!H22+人保2!H22+太平2!H22+太保2!H22+阳光2!H22+国寿2!H22+天安2!H22+平安2!H22+华安2!H22+大家2!H22+中银2!H22</f>
        <v>99.9036168679245</v>
      </c>
      <c r="I22" s="23">
        <f>大地2!I22+都邦2!I22+永诚2!I22+华泰2!I22+渤海2!I22+鼎和2!I22+恒邦2!I22+人保2!I22+太平2!I22+太保2!I22+阳光2!I22+国寿2!I22+天安2!I22+平安2!I22+华安2!I22+大家2!I22+中银2!I22</f>
        <v>556.494497886792</v>
      </c>
      <c r="J22" s="23">
        <f>大地2!J22+都邦2!J22+永诚2!J22+华泰2!J22+渤海2!J22+鼎和2!J22+恒邦2!J22+人保2!J22+太平2!J22+太保2!J22+阳光2!J22+国寿2!J22+天安2!J22+平安2!J22+华安2!J22+大家2!J22+中银2!J22</f>
        <v>42.737448</v>
      </c>
      <c r="K22" s="23">
        <f>大地2!K22+都邦2!K22+永诚2!K22+华泰2!K22+渤海2!K22+鼎和2!K22+恒邦2!K22+人保2!K22+太平2!K22+太保2!K22+阳光2!K22+国寿2!K22+天安2!K22+平安2!K22+华安2!K22+大家2!K22+中银2!K22</f>
        <v>48.8764463962264</v>
      </c>
      <c r="L22" s="23">
        <f>大地2!L22+都邦2!L22+永诚2!L22+华泰2!L22+渤海2!L22+鼎和2!L22+恒邦2!L22+人保2!L22+太平2!L22+太保2!L22+阳光2!L22+国寿2!L22+天安2!L22+平安2!L22+华安2!L22+大家2!L22+中银2!L22</f>
        <v>71.3612633207547</v>
      </c>
      <c r="M22" s="356">
        <f>大地2!M22+都邦2!M22+永诚2!M22+华泰2!M22+渤海2!M22+鼎和2!M22+恒邦2!M22+人保2!M22+太平2!M22+太保2!M22+阳光2!M22+国寿2!M22+天安2!M22+平安2!M22+华安2!M22+大家2!M22+中银2!M22</f>
        <v>110.539054641509</v>
      </c>
      <c r="N22" s="356">
        <f>大地2!N22+都邦2!N22+永诚2!N22+华泰2!N22+渤海2!N22+鼎和2!N22+恒邦2!N22+人保2!N22+太平2!N22+太保2!N22+阳光2!N22+国寿2!N22+天安2!N22+平安2!N22+华安2!N22+大家2!N22+中银2!N22</f>
        <v>-0.1186</v>
      </c>
      <c r="O22" s="356">
        <f>大地2!O22+都邦2!O22+永诚2!O22+华泰2!O22+渤海2!O22+鼎和2!O22+恒邦2!O22+人保2!O22+太平2!O22+太保2!O22+阳光2!O22+国寿2!O22+天安2!O22+平安2!O22+华安2!O22+大家2!O22+中银2!O22</f>
        <v>91.9777903207547</v>
      </c>
      <c r="P22" s="356">
        <f>大地2!P22+都邦2!P22+永诚2!P22+华泰2!P22+渤海2!P22+鼎和2!P22+恒邦2!P22+人保2!P22+太平2!P22+太保2!P22+阳光2!P22+国寿2!P22+天安2!P22+平安2!P22+华安2!P22+大家2!P22+中银2!P22</f>
        <v>26.5856561132075</v>
      </c>
      <c r="Q22" s="23">
        <f>大地2!Q22+都邦2!Q22+永诚2!Q22+华泰2!Q22+渤海2!Q22+鼎和2!Q22+恒邦2!Q22+人保2!Q22+太平2!Q22+太保2!Q22+阳光2!Q22+国寿2!Q22+天安2!Q22+平安2!Q22+华安2!Q22+大家2!Q22+中银2!Q22</f>
        <v>259.277181</v>
      </c>
      <c r="R22" s="23">
        <f>大地2!R22+都邦2!R22+永诚2!R22+华泰2!R22+渤海2!R22+鼎和2!R22+恒邦2!R22+人保2!R22+太平2!R22+太保2!R22+阳光2!R22+国寿2!R22+天安2!R22+平安2!R22+华安2!R22+大家2!R22+中银2!R22</f>
        <v>236.009793</v>
      </c>
      <c r="S22" s="353">
        <f t="shared" si="2"/>
        <v>0.0985865361951312</v>
      </c>
      <c r="T22" s="23">
        <f>大地2!T22+都邦2!T22+永诚2!T22+华泰2!T22+渤海2!T22+鼎和2!T22+恒邦2!T22+人保2!T22+太平2!T22+太保2!T22+阳光2!T22+国寿2!T22+天安2!T22+平安2!T22+华安2!T22+大家2!T22+中银2!T22</f>
        <v>41.140379</v>
      </c>
      <c r="U22" s="23">
        <f>大地2!U22+都邦2!U22+永诚2!U22+华泰2!U22+渤海2!U22+鼎和2!U22+恒邦2!U22+人保2!U22+太平2!U22+太保2!U22+阳光2!U22+国寿2!U22+天安2!U22+平安2!U22+华安2!U22+大家2!U22+中银2!U22</f>
        <v>48.905566788</v>
      </c>
      <c r="V22" s="23">
        <f>大地2!V22+都邦2!V22+永诚2!V22+华泰2!V22+渤海2!V22+鼎和2!V22+恒邦2!V22+人保2!V22+太平2!V22+太保2!V22+阳光2!V22+国寿2!V22+天安2!V22+平安2!V22+华安2!V22+大家2!V22+中银2!V22</f>
        <v>139.84563068</v>
      </c>
      <c r="W22" s="23">
        <f>大地2!W22+都邦2!W22+永诚2!W22+华泰2!W22+渤海2!W22+鼎和2!W22+恒邦2!W22+人保2!W22+太平2!W22+太保2!W22+阳光2!W22+国寿2!W22+天安2!W22+平安2!W22+华安2!W22+大家2!W22+中银2!W22</f>
        <v>29.385604532</v>
      </c>
    </row>
    <row r="23" s="82" customFormat="1" ht="27.75" customHeight="1" spans="1:23">
      <c r="A23" s="26" t="s">
        <v>47</v>
      </c>
      <c r="B23" s="23">
        <f>大地2!B23+都邦2!B23+永诚2!B23+华泰2!B23+渤海2!B23+鼎和2!B23+恒邦2!B23+人保2!B23+太平2!B23+太保2!B23+阳光2!B23+国寿2!B23+天安2!B23+平安2!B23+华安2!B23+大家2!B23+中银2!B23</f>
        <v>741.037231943396</v>
      </c>
      <c r="C23" s="23">
        <f>大地2!C23+都邦2!C23+永诚2!C23+华泰2!C23+渤海2!C23+鼎和2!C23+恒邦2!C23+人保2!C23+太平2!C23+太保2!C23+阳光2!C23+国寿2!C23+天安2!C23+平安2!C23+华安2!C23+大家2!C23+中银2!C23</f>
        <v>587.486483577767</v>
      </c>
      <c r="D23" s="353">
        <f t="shared" si="0"/>
        <v>0.261368989173183</v>
      </c>
      <c r="E23" s="23">
        <f>大地2!E23+都邦2!E23+永诚2!E23+华泰2!E23+渤海2!E23+鼎和2!E23+恒邦2!E23+人保2!E23+太平2!E23+太保2!E23+阳光2!E23+国寿2!E23+天安2!E23+平安2!E23+华安2!E23+大家2!E23+中银2!E23</f>
        <v>476.985867943396</v>
      </c>
      <c r="F23" s="23">
        <f>大地2!F23+都邦2!F23+永诚2!F23+华泰2!F23+渤海2!F23+鼎和2!F23+恒邦2!F23+人保2!F23+太平2!F23+太保2!F23+阳光2!F23+国寿2!F23+天安2!F23+平安2!F23+华安2!F23+大家2!F23+中银2!F23</f>
        <v>496.033979577768</v>
      </c>
      <c r="G23" s="353">
        <f t="shared" si="1"/>
        <v>-0.0384008201425744</v>
      </c>
      <c r="H23" s="23">
        <f>大地2!H23+都邦2!H23+永诚2!H23+华泰2!H23+渤海2!H23+鼎和2!H23+恒邦2!H23+人保2!H23+太平2!H23+太保2!H23+阳光2!H23+国寿2!H23+天安2!H23+平安2!H23+华安2!H23+大家2!H23+中银2!H23</f>
        <v>26.6372703018868</v>
      </c>
      <c r="I23" s="23">
        <f>大地2!I23+都邦2!I23+永诚2!I23+华泰2!I23+渤海2!I23+鼎和2!I23+恒邦2!I23+人保2!I23+太平2!I23+太保2!I23+阳光2!I23+国寿2!I23+天安2!I23+平安2!I23+华安2!I23+大家2!I23+中银2!I23</f>
        <v>308.064361056604</v>
      </c>
      <c r="J23" s="23">
        <f>大地2!J23+都邦2!J23+永诚2!J23+华泰2!J23+渤海2!J23+鼎和2!J23+恒邦2!J23+人保2!J23+太平2!J23+太保2!J23+阳光2!J23+国寿2!J23+天安2!J23+平安2!J23+华安2!J23+大家2!J23+中银2!J23</f>
        <v>22.627367</v>
      </c>
      <c r="K23" s="23">
        <f>大地2!K23+都邦2!K23+永诚2!K23+华泰2!K23+渤海2!K23+鼎和2!K23+恒邦2!K23+人保2!K23+太平2!K23+太保2!K23+阳光2!K23+国寿2!K23+天安2!K23+平安2!K23+华安2!K23+大家2!K23+中银2!K23</f>
        <v>12.7131955660377</v>
      </c>
      <c r="L23" s="23">
        <f>大地2!L23+都邦2!L23+永诚2!L23+华泰2!L23+渤海2!L23+鼎和2!L23+恒邦2!L23+人保2!L23+太平2!L23+太保2!L23+阳光2!L23+国寿2!L23+天安2!L23+平安2!L23+华安2!L23+大家2!L23+中银2!L23</f>
        <v>17.3794311132075</v>
      </c>
      <c r="M23" s="356">
        <f>大地2!M23+都邦2!M23+永诚2!M23+华泰2!M23+渤海2!M23+鼎和2!M23+恒邦2!M23+人保2!M23+太平2!M23+太保2!M23+阳光2!M23+国寿2!M23+天安2!M23+平安2!M23+华安2!M23+大家2!M23+中银2!M23</f>
        <v>60.2185184528302</v>
      </c>
      <c r="N23" s="356">
        <f>大地2!N23+都邦2!N23+永诚2!N23+华泰2!N23+渤海2!N23+鼎和2!N23+恒邦2!N23+人保2!N23+太平2!N23+太保2!N23+阳光2!N23+国寿2!N23+天安2!N23+平安2!N23+华安2!N23+大家2!N23+中银2!N23</f>
        <v>11.347096</v>
      </c>
      <c r="O23" s="356">
        <f>大地2!O23+都邦2!O23+永诚2!O23+华泰2!O23+渤海2!O23+鼎和2!O23+恒邦2!O23+人保2!O23+太平2!O23+太保2!O23+阳光2!O23+国寿2!O23+天安2!O23+平安2!O23+华安2!O23+大家2!O23+中银2!O23</f>
        <v>30.6103413773585</v>
      </c>
      <c r="P23" s="356">
        <f>大地2!P23+都邦2!P23+永诚2!P23+华泰2!P23+渤海2!P23+鼎和2!P23+恒邦2!P23+人保2!P23+太平2!P23+太保2!P23+阳光2!P23+国寿2!P23+天安2!P23+平安2!P23+华安2!P23+大家2!P23+中银2!P23</f>
        <v>26.515347</v>
      </c>
      <c r="Q23" s="23">
        <f>大地2!Q23+都邦2!Q23+永诚2!Q23+华泰2!Q23+渤海2!Q23+鼎和2!Q23+恒邦2!Q23+人保2!Q23+太平2!Q23+太保2!Q23+阳光2!Q23+国寿2!Q23+天安2!Q23+平安2!Q23+华安2!Q23+大家2!Q23+中银2!Q23</f>
        <v>264.051364</v>
      </c>
      <c r="R23" s="23">
        <f>大地2!R23+都邦2!R23+永诚2!R23+华泰2!R23+渤海2!R23+鼎和2!R23+恒邦2!R23+人保2!R23+太平2!R23+太保2!R23+阳光2!R23+国寿2!R23+天安2!R23+平安2!R23+华安2!R23+大家2!R23+中银2!R23</f>
        <v>91.452504</v>
      </c>
      <c r="S23" s="353">
        <f t="shared" si="2"/>
        <v>1.88730600531179</v>
      </c>
      <c r="T23" s="23">
        <f>大地2!T23+都邦2!T23+永诚2!T23+华泰2!T23+渤海2!T23+鼎和2!T23+恒邦2!T23+人保2!T23+太平2!T23+太保2!T23+阳光2!T23+国寿2!T23+天安2!T23+平安2!T23+华安2!T23+大家2!T23+中银2!T23</f>
        <v>122.79024</v>
      </c>
      <c r="U23" s="23">
        <f>大地2!U23+都邦2!U23+永诚2!U23+华泰2!U23+渤海2!U23+鼎和2!U23+恒邦2!U23+人保2!U23+太平2!U23+太保2!U23+阳光2!U23+国寿2!U23+天安2!U23+平安2!U23+华安2!U23+大家2!U23+中银2!U23</f>
        <v>45.46474109</v>
      </c>
      <c r="V23" s="23">
        <f>大地2!V23+都邦2!V23+永诚2!V23+华泰2!V23+渤海2!V23+鼎和2!V23+恒邦2!V23+人保2!V23+太平2!V23+太保2!V23+阳光2!V23+国寿2!V23+天安2!V23+平安2!V23+华安2!V23+大家2!V23+中银2!V23</f>
        <v>33.7670549</v>
      </c>
      <c r="W23" s="23">
        <f>大地2!W23+都邦2!W23+永诚2!W23+华泰2!W23+渤海2!W23+鼎和2!W23+恒邦2!W23+人保2!W23+太平2!W23+太保2!W23+阳光2!W23+国寿2!W23+天安2!W23+平安2!W23+华安2!W23+大家2!W23+中银2!W23</f>
        <v>62.02932801</v>
      </c>
    </row>
    <row r="24" s="82" customFormat="1" ht="27.75" customHeight="1" spans="1:23">
      <c r="A24" s="26" t="s">
        <v>48</v>
      </c>
      <c r="B24" s="23">
        <f>大地2!B24+都邦2!B24+永诚2!B24+华泰2!B24+渤海2!B24+鼎和2!B24+恒邦2!B24+人保2!B24+太平2!B24+太保2!B24+阳光2!B24+国寿2!B24+天安2!B24+平安2!B24+华安2!B24+大家2!B24+中银2!B24</f>
        <v>1083.37951681132</v>
      </c>
      <c r="C24" s="23">
        <f>大地2!C24+都邦2!C24+永诚2!C24+华泰2!C24+渤海2!C24+鼎和2!C24+恒邦2!C24+人保2!C24+太平2!C24+太保2!C24+阳光2!C24+国寿2!C24+天安2!C24+平安2!C24+华安2!C24+大家2!C24+中银2!C24</f>
        <v>587.680466057079</v>
      </c>
      <c r="D24" s="353">
        <f t="shared" si="0"/>
        <v>0.84348396685708</v>
      </c>
      <c r="E24" s="23">
        <f>大地2!E24+都邦2!E24+永诚2!E24+华泰2!E24+渤海2!E24+鼎和2!E24+恒邦2!E24+人保2!E24+太平2!E24+太保2!E24+阳光2!E24+国寿2!E24+天安2!E24+平安2!E24+华安2!E24+大家2!E24+中银2!E24</f>
        <v>847.866574811321</v>
      </c>
      <c r="F24" s="23">
        <f>大地2!F24+都邦2!F24+永诚2!F24+华泰2!F24+渤海2!F24+鼎和2!F24+恒邦2!F24+人保2!F24+太平2!F24+太保2!F24+阳光2!F24+国寿2!F24+天安2!F24+平安2!F24+华安2!F24+大家2!F24+中银2!F24</f>
        <v>408.803078057079</v>
      </c>
      <c r="G24" s="353">
        <f t="shared" si="1"/>
        <v>1.07402199328093</v>
      </c>
      <c r="H24" s="23">
        <f>大地2!H24+都邦2!H24+永诚2!H24+华泰2!H24+渤海2!H24+鼎和2!H24+恒邦2!H24+人保2!H24+太平2!H24+太保2!H24+阳光2!H24+国寿2!H24+天安2!H24+平安2!H24+华安2!H24+大家2!H24+中银2!H24</f>
        <v>46.0851893396226</v>
      </c>
      <c r="I24" s="23">
        <f>大地2!I24+都邦2!I24+永诚2!I24+华泰2!I24+渤海2!I24+鼎和2!I24+恒邦2!I24+人保2!I24+太平2!I24+太保2!I24+阳光2!I24+国寿2!I24+天安2!I24+平安2!I24+华安2!I24+大家2!I24+中银2!I24</f>
        <v>549.443328792453</v>
      </c>
      <c r="J24" s="23">
        <f>大地2!J24+都邦2!J24+永诚2!J24+华泰2!J24+渤海2!J24+鼎和2!J24+恒邦2!J24+人保2!J24+太平2!J24+太保2!J24+阳光2!J24+国寿2!J24+天安2!J24+平安2!J24+华安2!J24+大家2!J24+中银2!J24</f>
        <v>11.751483</v>
      </c>
      <c r="K24" s="23">
        <f>大地2!K24+都邦2!K24+永诚2!K24+华泰2!K24+渤海2!K24+鼎和2!K24+恒邦2!K24+人保2!K24+太平2!K24+太保2!K24+阳光2!K24+国寿2!K24+天安2!K24+平安2!K24+华安2!K24+大家2!K24+中银2!K24</f>
        <v>15.240956245283</v>
      </c>
      <c r="L24" s="23">
        <f>大地2!L24+都邦2!L24+永诚2!L24+华泰2!L24+渤海2!L24+鼎和2!L24+恒邦2!L24+人保2!L24+太平2!L24+太保2!L24+阳光2!L24+国寿2!L24+天安2!L24+平安2!L24+华安2!L24+大家2!L24+中银2!L24</f>
        <v>16.9420044150943</v>
      </c>
      <c r="M24" s="356">
        <f>大地2!M24+都邦2!M24+永诚2!M24+华泰2!M24+渤海2!M24+鼎和2!M24+恒邦2!M24+人保2!M24+太平2!M24+太保2!M24+阳光2!M24+国寿2!M24+天安2!M24+平安2!M24+华安2!M24+大家2!M24+中银2!M24</f>
        <v>80.271552754717</v>
      </c>
      <c r="N24" s="356">
        <f>大地2!N24+都邦2!N24+永诚2!N24+华泰2!N24+渤海2!N24+鼎和2!N24+恒邦2!N24+人保2!N24+太平2!N24+太保2!N24+阳光2!N24+国寿2!N24+天安2!N24+平安2!N24+华安2!N24+大家2!N24+中银2!N24</f>
        <v>10.79305</v>
      </c>
      <c r="O24" s="356">
        <f>大地2!O24+都邦2!O24+永诚2!O24+华泰2!O24+渤海2!O24+鼎和2!O24+恒邦2!O24+人保2!O24+太平2!O24+太保2!O24+阳光2!O24+国寿2!O24+天安2!O24+平安2!O24+华安2!O24+大家2!O24+中银2!O24</f>
        <v>151.977166018868</v>
      </c>
      <c r="P24" s="356">
        <f>大地2!P24+都邦2!P24+永诚2!P24+华泰2!P24+渤海2!P24+鼎和2!P24+恒邦2!P24+人保2!P24+太平2!P24+太保2!P24+阳光2!P24+国寿2!P24+天安2!P24+平安2!P24+华安2!P24+大家2!P24+中银2!P24</f>
        <v>25.2287379056604</v>
      </c>
      <c r="Q24" s="23">
        <f>大地2!Q24+都邦2!Q24+永诚2!Q24+华泰2!Q24+渤海2!Q24+鼎和2!Q24+恒邦2!Q24+人保2!Q24+太平2!Q24+太保2!Q24+阳光2!Q24+国寿2!Q24+天安2!Q24+平安2!Q24+华安2!Q24+大家2!Q24+中银2!Q24</f>
        <v>235.512942</v>
      </c>
      <c r="R24" s="23">
        <f>大地2!R24+都邦2!R24+永诚2!R24+华泰2!R24+渤海2!R24+鼎和2!R24+恒邦2!R24+人保2!R24+太平2!R24+太保2!R24+阳光2!R24+国寿2!R24+天安2!R24+平安2!R24+华安2!R24+大家2!R24+中银2!R24</f>
        <v>178.877388</v>
      </c>
      <c r="S24" s="353">
        <f t="shared" si="2"/>
        <v>0.316616620095101</v>
      </c>
      <c r="T24" s="23">
        <f>大地2!T24+都邦2!T24+永诚2!T24+华泰2!T24+渤海2!T24+鼎和2!T24+恒邦2!T24+人保2!T24+太平2!T24+太保2!T24+阳光2!T24+国寿2!T24+天安2!T24+平安2!T24+华安2!T24+大家2!T24+中银2!T24</f>
        <v>132.868225</v>
      </c>
      <c r="U24" s="23">
        <f>大地2!U24+都邦2!U24+永诚2!U24+华泰2!U24+渤海2!U24+鼎和2!U24+恒邦2!U24+人保2!U24+太平2!U24+太保2!U24+阳光2!U24+国寿2!U24+天安2!U24+平安2!U24+华安2!U24+大家2!U24+中银2!U24</f>
        <v>33.93161776</v>
      </c>
      <c r="V24" s="23">
        <f>大地2!V24+都邦2!V24+永诚2!V24+华泰2!V24+渤海2!V24+鼎和2!V24+恒邦2!V24+人保2!V24+太平2!V24+太保2!V24+阳光2!V24+国寿2!V24+天安2!V24+平安2!V24+华安2!V24+大家2!V24+中银2!V24</f>
        <v>53.1607776</v>
      </c>
      <c r="W24" s="23">
        <f>大地2!W24+都邦2!W24+永诚2!W24+华泰2!W24+渤海2!W24+鼎和2!W24+恒邦2!W24+人保2!W24+太平2!W24+太保2!W24+阳光2!W24+国寿2!W24+天安2!W24+平安2!W24+华安2!W24+大家2!W24+中银2!W24</f>
        <v>15.55232164</v>
      </c>
    </row>
    <row r="25" s="82" customFormat="1" ht="27.75" customHeight="1" spans="1:23">
      <c r="A25" s="26" t="s">
        <v>49</v>
      </c>
      <c r="B25" s="23">
        <f>大地2!B25+都邦2!B25+永诚2!B25+华泰2!B25+渤海2!B25+鼎和2!B25+恒邦2!B25+人保2!B25+太平2!B25+太保2!B25+阳光2!B25+国寿2!B25+天安2!B25+平安2!B25+华安2!B25+大家2!B25+中银2!B25</f>
        <v>1161.16781920755</v>
      </c>
      <c r="C25" s="23">
        <f>大地2!C25+都邦2!C25+永诚2!C25+华泰2!C25+渤海2!C25+鼎和2!C25+恒邦2!C25+人保2!C25+太平2!C25+太保2!C25+阳光2!C25+国寿2!C25+天安2!C25+平安2!C25+华安2!C25+大家2!C25+中银2!C25</f>
        <v>889.254528916</v>
      </c>
      <c r="D25" s="353">
        <f t="shared" si="0"/>
        <v>0.305776671863577</v>
      </c>
      <c r="E25" s="23">
        <f>大地2!E25+都邦2!E25+永诚2!E25+华泰2!E25+渤海2!E25+鼎和2!E25+恒邦2!E25+人保2!E25+太平2!E25+太保2!E25+阳光2!E25+国寿2!E25+天安2!E25+平安2!E25+华安2!E25+大家2!E25+中银2!E25</f>
        <v>860.775720207547</v>
      </c>
      <c r="F25" s="23">
        <f>大地2!F25+都邦2!F25+永诚2!F25+华泰2!F25+渤海2!F25+鼎和2!F25+恒邦2!F25+人保2!F25+太平2!F25+太保2!F25+阳光2!F25+国寿2!F25+天安2!F25+平安2!F25+华安2!F25+大家2!F25+中银2!F25</f>
        <v>630.009278915999</v>
      </c>
      <c r="G25" s="353">
        <f t="shared" si="1"/>
        <v>0.366290543670415</v>
      </c>
      <c r="H25" s="23">
        <f>大地2!H25+都邦2!H25+永诚2!H25+华泰2!H25+渤海2!H25+鼎和2!H25+恒邦2!H25+人保2!H25+太平2!H25+太保2!H25+阳光2!H25+国寿2!H25+天安2!H25+平安2!H25+华安2!H25+大家2!H25+中银2!H25</f>
        <v>60.180135490566</v>
      </c>
      <c r="I25" s="23">
        <f>大地2!I25+都邦2!I25+永诚2!I25+华泰2!I25+渤海2!I25+鼎和2!I25+恒邦2!I25+人保2!I25+太平2!I25+太保2!I25+阳光2!I25+国寿2!I25+天安2!I25+平安2!I25+华安2!I25+大家2!I25+中银2!I25</f>
        <v>554.384561830188</v>
      </c>
      <c r="J25" s="23">
        <f>大地2!J25+都邦2!J25+永诚2!J25+华泰2!J25+渤海2!J25+鼎和2!J25+恒邦2!J25+人保2!J25+太平2!J25+太保2!J25+阳光2!J25+国寿2!J25+天安2!J25+平安2!J25+华安2!J25+大家2!J25+中银2!J25</f>
        <v>42.717918</v>
      </c>
      <c r="K25" s="23">
        <f>大地2!K25+都邦2!K25+永诚2!K25+华泰2!K25+渤海2!K25+鼎和2!K25+恒邦2!K25+人保2!K25+太平2!K25+太保2!K25+阳光2!K25+国寿2!K25+天安2!K25+平安2!K25+华安2!K25+大家2!K25+中银2!K25</f>
        <v>16.3727998113208</v>
      </c>
      <c r="L25" s="23">
        <f>大地2!L25+都邦2!L25+永诚2!L25+华泰2!L25+渤海2!L25+鼎和2!L25+恒邦2!L25+人保2!L25+太平2!L25+太保2!L25+阳光2!L25+国寿2!L25+天安2!L25+平安2!L25+华安2!L25+大家2!L25+中银2!L25</f>
        <v>19.67571</v>
      </c>
      <c r="M25" s="356">
        <f>大地2!M25+都邦2!M25+永诚2!M25+华泰2!M25+渤海2!M25+鼎和2!M25+恒邦2!M25+人保2!M25+太平2!M25+太保2!M25+阳光2!M25+国寿2!M25+天安2!M25+平安2!M25+华安2!M25+大家2!M25+中银2!M25</f>
        <v>134.74678809434</v>
      </c>
      <c r="N25" s="356">
        <f>大地2!N25+都邦2!N25+永诚2!N25+华泰2!N25+渤海2!N25+鼎和2!N25+恒邦2!N25+人保2!N25+太平2!N25+太保2!N25+阳光2!N25+国寿2!N25+天安2!N25+平安2!N25+华安2!N25+大家2!N25+中银2!N25</f>
        <v>-0.108543</v>
      </c>
      <c r="O25" s="356">
        <f>大地2!O25+都邦2!O25+永诚2!O25+华泰2!O25+渤海2!O25+鼎和2!O25+恒邦2!O25+人保2!O25+太平2!O25+太保2!O25+阳光2!O25+国寿2!O25+天安2!O25+平安2!O25+华安2!O25+大家2!O25+中银2!O25</f>
        <v>83.2385071509434</v>
      </c>
      <c r="P25" s="356">
        <f>大地2!P25+都邦2!P25+永诚2!P25+华泰2!P25+渤海2!P25+鼎和2!P25+恒邦2!P25+人保2!P25+太平2!P25+太保2!P25+阳光2!P25+国寿2!P25+天安2!P25+平安2!P25+华安2!P25+大家2!P25+中银2!P25</f>
        <v>25.2797371320755</v>
      </c>
      <c r="Q25" s="23">
        <f>大地2!Q25+都邦2!Q25+永诚2!Q25+华泰2!Q25+渤海2!Q25+鼎和2!Q25+恒邦2!Q25+人保2!Q25+太平2!Q25+太保2!Q25+阳光2!Q25+国寿2!Q25+天安2!Q25+平安2!Q25+华安2!Q25+大家2!Q25+中银2!Q25</f>
        <v>300.392099</v>
      </c>
      <c r="R25" s="23">
        <f>大地2!R25+都邦2!R25+永诚2!R25+华泰2!R25+渤海2!R25+鼎和2!R25+恒邦2!R25+人保2!R25+太平2!R25+太保2!R25+阳光2!R25+国寿2!R25+天安2!R25+平安2!R25+华安2!R25+大家2!R25+中银2!R25</f>
        <v>259.24525</v>
      </c>
      <c r="S25" s="353">
        <f t="shared" si="2"/>
        <v>0.158717851146741</v>
      </c>
      <c r="T25" s="23">
        <f>大地2!T25+都邦2!T25+永诚2!T25+华泰2!T25+渤海2!T25+鼎和2!T25+恒邦2!T25+人保2!T25+太平2!T25+太保2!T25+阳光2!T25+国寿2!T25+天安2!T25+平安2!T25+华安2!T25+大家2!T25+中银2!T25</f>
        <v>179.159994</v>
      </c>
      <c r="U25" s="23">
        <f>大地2!U25+都邦2!U25+永诚2!U25+华泰2!U25+渤海2!U25+鼎和2!U25+恒邦2!U25+人保2!U25+太平2!U25+太保2!U25+阳光2!U25+国寿2!U25+天安2!U25+平安2!U25+华安2!U25+大家2!U25+中银2!U25</f>
        <v>69.84859473</v>
      </c>
      <c r="V25" s="23">
        <f>大地2!V25+都邦2!V25+永诚2!V25+华泰2!V25+渤海2!V25+鼎和2!V25+恒邦2!V25+人保2!V25+太平2!V25+太保2!V25+阳光2!V25+国寿2!V25+天安2!V25+平安2!V25+华安2!V25+大家2!V25+中银2!V25</f>
        <v>18.1786663</v>
      </c>
      <c r="W25" s="23">
        <f>大地2!W25+都邦2!W25+永诚2!W25+华泰2!W25+渤海2!W25+鼎和2!W25+恒邦2!W25+人保2!W25+太平2!W25+太保2!W25+阳光2!W25+国寿2!W25+天安2!W25+平安2!W25+华安2!W25+大家2!W25+中银2!W25</f>
        <v>33.20484397</v>
      </c>
    </row>
    <row r="26" s="82" customFormat="1" ht="27.75" customHeight="1" spans="1:23">
      <c r="A26" s="29" t="s">
        <v>80</v>
      </c>
      <c r="B26" s="23">
        <f>大地2!B26+都邦2!B26+永诚2!B26+华泰2!B26+渤海2!B26+鼎和2!B26+恒邦2!B26+人保2!B26+太平2!B26+太保2!B26+阳光2!B26+国寿2!B26+天安2!B26+平安2!B26+华安2!B26+大家2!B26+中银2!B26</f>
        <v>69427.8557679999</v>
      </c>
      <c r="C26" s="23">
        <f>大地2!C26+都邦2!C26+永诚2!C26+华泰2!C26+渤海2!C26+鼎和2!C26+恒邦2!C26+人保2!C26+太平2!C26+太保2!C26+阳光2!C26+国寿2!C26+天安2!C26+平安2!C26+华安2!C26+大家2!C26+中银2!C26</f>
        <v>62178.7142572069</v>
      </c>
      <c r="D26" s="353">
        <f t="shared" si="0"/>
        <v>0.116585580731155</v>
      </c>
      <c r="E26" s="23">
        <f>大地2!E26+都邦2!E26+永诚2!E26+华泰2!E26+渤海2!E26+鼎和2!E26+恒邦2!E26+人保2!E26+太平2!E26+太保2!E26+阳光2!E26+国寿2!E26+天安2!E26+平安2!E26+华安2!E26+大家2!E26+中银2!E26</f>
        <v>30248.262084</v>
      </c>
      <c r="F26" s="23">
        <f>大地2!F26+都邦2!F26+永诚2!F26+华泰2!F26+渤海2!F26+鼎和2!F26+恒邦2!F26+人保2!F26+太平2!F26+太保2!F26+阳光2!F26+国寿2!F26+天安2!F26+平安2!F26+华安2!F26+大家2!F26+中银2!F26</f>
        <v>27628.3524965883</v>
      </c>
      <c r="G26" s="353">
        <f t="shared" si="1"/>
        <v>0.0948268481711015</v>
      </c>
      <c r="H26" s="23">
        <f>大地2!H26+都邦2!H26+永诚2!H26+华泰2!H26+渤海2!H26+鼎和2!H26+恒邦2!H26+人保2!H26+太平2!H26+太保2!H26+阳光2!H26+国寿2!H26+天安2!H26+平安2!H26+华安2!H26+大家2!H26+中银2!H26</f>
        <v>4758.94829791065</v>
      </c>
      <c r="I26" s="23">
        <f>大地2!I26+都邦2!I26+永诚2!I26+华泰2!I26+渤海2!I26+鼎和2!I26+恒邦2!I26+人保2!I26+太平2!I26+太保2!I26+阳光2!I26+国寿2!I26+天安2!I26+平安2!I26+华安2!I26+大家2!I26+中银2!I26</f>
        <v>20018.244002</v>
      </c>
      <c r="J26" s="23">
        <f>大地2!J26+都邦2!J26+永诚2!J26+华泰2!J26+渤海2!J26+鼎和2!J26+恒邦2!J26+人保2!J26+太平2!J26+太保2!J26+阳光2!J26+国寿2!J26+天安2!J26+平安2!J26+华安2!J26+大家2!J26+中银2!J26</f>
        <v>977.664773988771</v>
      </c>
      <c r="K26" s="23">
        <f>大地2!K26+都邦2!K26+永诚2!K26+华泰2!K26+渤海2!K26+鼎和2!K26+恒邦2!K26+人保2!K26+太平2!K26+太保2!K26+阳光2!K26+国寿2!K26+天安2!K26+平安2!K26+华安2!K26+大家2!K26+中银2!K26</f>
        <v>2634.12436964599</v>
      </c>
      <c r="L26" s="23">
        <f>大地2!L26+都邦2!L26+永诚2!L26+华泰2!L26+渤海2!L26+鼎和2!L26+恒邦2!L26+人保2!L26+太平2!L26+太保2!L26+阳光2!L26+国寿2!L26+天安2!L26+平安2!L26+华安2!L26+大家2!L26+中银2!L26</f>
        <v>1390.19524974162</v>
      </c>
      <c r="M26" s="23">
        <f>大地2!M26+都邦2!M26+永诚2!M26+华泰2!M26+渤海2!M26+鼎和2!M26+恒邦2!M26+人保2!M26+太平2!M26+太保2!M26+阳光2!M26+国寿2!M26+天安2!M26+平安2!M26+华安2!M26+大家2!M26+中银2!M26</f>
        <v>3985.63664915674</v>
      </c>
      <c r="N26" s="23">
        <f>大地2!N26+都邦2!N26+永诚2!N26+华泰2!N26+渤海2!N26+鼎和2!N26+恒邦2!N26+人保2!N26+太平2!N26+太保2!N26+阳光2!N26+国寿2!N26+天安2!N26+平安2!N26+华安2!N26+大家2!N26+中银2!N26</f>
        <v>225.292358022369</v>
      </c>
      <c r="O26" s="23">
        <f>大地2!O26+都邦2!O26+永诚2!O26+华泰2!O26+渤海2!O26+鼎和2!O26+恒邦2!O26+人保2!O26+太平2!O26+太保2!O26+阳光2!O26+国寿2!O26+天安2!O26+平安2!O26+华安2!O26+大家2!O26+中银2!O26</f>
        <v>3439.521584</v>
      </c>
      <c r="P26" s="23">
        <f>大地2!P26+都邦2!P26+永诚2!P26+华泰2!P26+渤海2!P26+鼎和2!P26+恒邦2!P26+人保2!P26+太平2!P26+太保2!P26+阳光2!P26+国寿2!P26+天安2!P26+平安2!P26+华安2!P26+大家2!P26+中银2!P26</f>
        <v>755.237033702393</v>
      </c>
      <c r="Q26" s="23">
        <f>大地2!Q26+都邦2!Q26+永诚2!Q26+华泰2!Q26+渤海2!Q26+鼎和2!Q26+恒邦2!Q26+人保2!Q26+太平2!Q26+太保2!Q26+阳光2!Q26+国寿2!Q26+天安2!Q26+平安2!Q26+华安2!Q26+大家2!Q26+中银2!Q26</f>
        <v>39179.5836839999</v>
      </c>
      <c r="R26" s="23">
        <f>大地2!R26+都邦2!R26+永诚2!R26+华泰2!R26+渤海2!R26+鼎和2!R26+恒邦2!R26+人保2!R26+太平2!R26+太保2!R26+阳光2!R26+国寿2!R26+天安2!R26+平安2!R26+华安2!R26+大家2!R26+中银2!R26</f>
        <v>34426.9609046986</v>
      </c>
      <c r="S26" s="353">
        <f t="shared" si="2"/>
        <v>0.138049443064627</v>
      </c>
      <c r="T26" s="23">
        <f>大地2!T26+都邦2!T26+永诚2!T26+华泰2!T26+渤海2!T26+鼎和2!T26+恒邦2!T26+人保2!T26+太平2!T26+太保2!T26+阳光2!T26+国寿2!T26+天安2!T26+平安2!T26+华安2!T26+大家2!T26+中银2!T26</f>
        <v>5932.887806</v>
      </c>
      <c r="U26" s="23">
        <f>大地2!U26+都邦2!U26+永诚2!U26+华泰2!U26+渤海2!U26+鼎和2!U26+恒邦2!U26+人保2!U26+太平2!U26+太保2!U26+阳光2!U26+国寿2!U26+天安2!U26+平安2!U26+华安2!U26+大家2!U26+中银2!U26</f>
        <v>3774.13133069394</v>
      </c>
      <c r="V26" s="23">
        <f>大地2!V26+都邦2!V26+永诚2!V26+华泰2!V26+渤海2!V26+鼎和2!V26+恒邦2!V26+人保2!V26+太平2!V26+太保2!V26+阳光2!V26+国寿2!V26+天安2!V26+平安2!V26+华安2!V26+大家2!V26+中银2!V26</f>
        <v>3565.76898334</v>
      </c>
      <c r="W26" s="23">
        <f>大地2!W26+都邦2!W26+永诚2!W26+华泰2!W26+渤海2!W26+鼎和2!W26+恒邦2!W26+人保2!W26+太平2!W26+太保2!W26+阳光2!W26+国寿2!W26+天安2!W26+平安2!W26+华安2!W26+大家2!W26+中银2!W26</f>
        <v>25906.795563966</v>
      </c>
    </row>
    <row r="27" ht="57" customHeight="1" spans="1:23">
      <c r="A27" s="354" t="s">
        <v>81</v>
      </c>
      <c r="B27" s="355"/>
      <c r="C27" s="355"/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</row>
  </sheetData>
  <mergeCells count="16">
    <mergeCell ref="A2:W2"/>
    <mergeCell ref="A3:W3"/>
    <mergeCell ref="B4:W4"/>
    <mergeCell ref="E5:P5"/>
    <mergeCell ref="Q5:W5"/>
    <mergeCell ref="A27:W27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zoomScale="85" zoomScaleNormal="85" topLeftCell="A7" workbookViewId="0">
      <selection activeCell="G16" sqref="G16"/>
    </sheetView>
  </sheetViews>
  <sheetFormatPr defaultColWidth="9" defaultRowHeight="14.25"/>
  <cols>
    <col min="1" max="1" width="26" style="82" customWidth="1"/>
    <col min="2" max="2" width="10.125" style="258"/>
    <col min="3" max="3" width="11.75" style="83" customWidth="1"/>
    <col min="4" max="4" width="9.375" style="258"/>
    <col min="5" max="5" width="9.25" style="83"/>
    <col min="6" max="6" width="9.375" style="258"/>
    <col min="7" max="7" width="9" style="83"/>
    <col min="8" max="8" width="9" style="258"/>
    <col min="9" max="9" width="9.25" style="83"/>
    <col min="10" max="10" width="9.25" style="258"/>
    <col min="11" max="11" width="9.25" style="83"/>
    <col min="12" max="12" width="9.25" style="258"/>
    <col min="13" max="13" width="9" style="83"/>
    <col min="14" max="14" width="9.25" style="258"/>
    <col min="15" max="15" width="9" style="83"/>
    <col min="16" max="16" width="9.375" style="258"/>
    <col min="17" max="17" width="9.375" style="83"/>
    <col min="18" max="18" width="12.625" style="83"/>
    <col min="19" max="16384" width="9" style="82"/>
  </cols>
  <sheetData>
    <row r="1" s="82" customFormat="1" ht="31.5" customHeight="1" spans="1:18">
      <c r="A1" s="84" t="s">
        <v>85</v>
      </c>
      <c r="B1" s="258"/>
      <c r="C1" s="83"/>
      <c r="D1" s="258"/>
      <c r="E1" s="83"/>
      <c r="F1" s="258"/>
      <c r="G1" s="83"/>
      <c r="H1" s="258"/>
      <c r="I1" s="83"/>
      <c r="J1" s="258"/>
      <c r="K1" s="83"/>
      <c r="L1" s="258"/>
      <c r="M1" s="83"/>
      <c r="N1" s="258"/>
      <c r="O1" s="83"/>
      <c r="P1" s="258"/>
      <c r="Q1" s="83"/>
      <c r="R1" s="83"/>
    </row>
    <row r="2" s="82" customFormat="1" ht="25.5" customHeight="1" spans="1:18">
      <c r="A2" s="4" t="s">
        <v>86</v>
      </c>
      <c r="B2" s="189"/>
      <c r="C2" s="5"/>
      <c r="D2" s="189"/>
      <c r="E2" s="5"/>
      <c r="F2" s="189"/>
      <c r="G2" s="5"/>
      <c r="H2" s="189"/>
      <c r="I2" s="5"/>
      <c r="J2" s="189"/>
      <c r="K2" s="5"/>
      <c r="L2" s="189"/>
      <c r="M2" s="5"/>
      <c r="N2" s="189"/>
      <c r="O2" s="5"/>
      <c r="P2" s="189"/>
      <c r="Q2" s="5"/>
      <c r="R2" s="83"/>
    </row>
    <row r="3" s="82" customFormat="1" ht="25.5" customHeight="1" spans="1:18">
      <c r="A3" s="6" t="s">
        <v>54</v>
      </c>
      <c r="B3" s="190"/>
      <c r="C3" s="7"/>
      <c r="D3" s="190"/>
      <c r="E3" s="7"/>
      <c r="F3" s="190"/>
      <c r="G3" s="7"/>
      <c r="H3" s="190"/>
      <c r="I3" s="7"/>
      <c r="J3" s="190"/>
      <c r="K3" s="7"/>
      <c r="L3" s="190"/>
      <c r="M3" s="7"/>
      <c r="N3" s="190"/>
      <c r="O3" s="7"/>
      <c r="P3" s="190"/>
      <c r="Q3" s="7"/>
      <c r="R3" s="83"/>
    </row>
    <row r="4" s="82" customFormat="1" ht="25.5" customHeight="1" spans="1:18">
      <c r="A4" s="323" t="s">
        <v>87</v>
      </c>
      <c r="B4" s="324" t="s">
        <v>88</v>
      </c>
      <c r="C4" s="325"/>
      <c r="D4" s="324" t="s">
        <v>89</v>
      </c>
      <c r="E4" s="325"/>
      <c r="F4" s="324"/>
      <c r="G4" s="325"/>
      <c r="H4" s="324"/>
      <c r="I4" s="325"/>
      <c r="J4" s="324"/>
      <c r="K4" s="325"/>
      <c r="L4" s="324"/>
      <c r="M4" s="325"/>
      <c r="N4" s="344"/>
      <c r="O4" s="345"/>
      <c r="P4" s="324"/>
      <c r="Q4" s="325"/>
      <c r="R4" s="83"/>
    </row>
    <row r="5" s="82" customFormat="1" ht="25.5" customHeight="1" spans="1:18">
      <c r="A5" s="326"/>
      <c r="B5" s="324"/>
      <c r="C5" s="325"/>
      <c r="D5" s="327" t="s">
        <v>90</v>
      </c>
      <c r="E5" s="328"/>
      <c r="F5" s="327"/>
      <c r="G5" s="328"/>
      <c r="H5" s="327" t="s">
        <v>91</v>
      </c>
      <c r="I5" s="328"/>
      <c r="J5" s="327"/>
      <c r="K5" s="328"/>
      <c r="L5" s="327"/>
      <c r="M5" s="328"/>
      <c r="N5" s="346"/>
      <c r="O5" s="347"/>
      <c r="P5" s="327"/>
      <c r="Q5" s="328"/>
      <c r="R5" s="83"/>
    </row>
    <row r="6" s="82" customFormat="1" ht="25.5" customHeight="1" spans="1:18">
      <c r="A6" s="326"/>
      <c r="B6" s="324"/>
      <c r="C6" s="325"/>
      <c r="D6" s="329" t="s">
        <v>92</v>
      </c>
      <c r="E6" s="330"/>
      <c r="F6" s="329" t="s">
        <v>93</v>
      </c>
      <c r="G6" s="330"/>
      <c r="H6" s="329" t="s">
        <v>75</v>
      </c>
      <c r="I6" s="330"/>
      <c r="J6" s="348" t="s">
        <v>76</v>
      </c>
      <c r="K6" s="349"/>
      <c r="L6" s="329" t="s">
        <v>74</v>
      </c>
      <c r="M6" s="330"/>
      <c r="N6" s="350" t="s">
        <v>94</v>
      </c>
      <c r="O6" s="351"/>
      <c r="P6" s="329" t="s">
        <v>95</v>
      </c>
      <c r="Q6" s="330"/>
      <c r="R6" s="83"/>
    </row>
    <row r="7" s="82" customFormat="1" ht="25.5" customHeight="1" spans="1:18">
      <c r="A7" s="326"/>
      <c r="B7" s="327" t="s">
        <v>96</v>
      </c>
      <c r="C7" s="328" t="s">
        <v>59</v>
      </c>
      <c r="D7" s="327" t="s">
        <v>97</v>
      </c>
      <c r="E7" s="328"/>
      <c r="F7" s="327" t="s">
        <v>97</v>
      </c>
      <c r="G7" s="328"/>
      <c r="H7" s="327" t="s">
        <v>97</v>
      </c>
      <c r="I7" s="328"/>
      <c r="J7" s="327" t="s">
        <v>97</v>
      </c>
      <c r="K7" s="328"/>
      <c r="L7" s="327" t="s">
        <v>97</v>
      </c>
      <c r="M7" s="328"/>
      <c r="N7" s="327" t="s">
        <v>97</v>
      </c>
      <c r="O7" s="328"/>
      <c r="P7" s="327" t="s">
        <v>97</v>
      </c>
      <c r="Q7" s="328"/>
      <c r="R7" s="83"/>
    </row>
    <row r="8" s="82" customFormat="1" ht="25.5" customHeight="1" spans="1:18">
      <c r="A8" s="326"/>
      <c r="B8" s="327"/>
      <c r="C8" s="328"/>
      <c r="D8" s="327" t="s">
        <v>98</v>
      </c>
      <c r="E8" s="328" t="s">
        <v>63</v>
      </c>
      <c r="F8" s="327" t="s">
        <v>98</v>
      </c>
      <c r="G8" s="328" t="s">
        <v>63</v>
      </c>
      <c r="H8" s="327" t="s">
        <v>98</v>
      </c>
      <c r="I8" s="328" t="s">
        <v>63</v>
      </c>
      <c r="J8" s="327" t="s">
        <v>98</v>
      </c>
      <c r="K8" s="328" t="s">
        <v>63</v>
      </c>
      <c r="L8" s="327" t="s">
        <v>98</v>
      </c>
      <c r="M8" s="328" t="s">
        <v>63</v>
      </c>
      <c r="N8" s="327" t="s">
        <v>98</v>
      </c>
      <c r="O8" s="328" t="s">
        <v>63</v>
      </c>
      <c r="P8" s="327" t="s">
        <v>98</v>
      </c>
      <c r="Q8" s="328" t="s">
        <v>63</v>
      </c>
      <c r="R8" s="83"/>
    </row>
    <row r="9" s="82" customFormat="1" ht="25.5" customHeight="1" spans="1:18">
      <c r="A9" s="331"/>
      <c r="B9" s="327"/>
      <c r="C9" s="328"/>
      <c r="D9" s="327"/>
      <c r="E9" s="328"/>
      <c r="F9" s="327"/>
      <c r="G9" s="328"/>
      <c r="H9" s="327"/>
      <c r="I9" s="328"/>
      <c r="J9" s="327"/>
      <c r="K9" s="328"/>
      <c r="L9" s="327"/>
      <c r="M9" s="328"/>
      <c r="N9" s="327"/>
      <c r="O9" s="328"/>
      <c r="P9" s="327"/>
      <c r="Q9" s="328"/>
      <c r="R9" s="83"/>
    </row>
    <row r="10" s="82" customFormat="1" ht="25.5" customHeight="1" spans="1:18">
      <c r="A10" s="280" t="s">
        <v>99</v>
      </c>
      <c r="B10" s="327"/>
      <c r="C10" s="328"/>
      <c r="D10" s="327"/>
      <c r="E10" s="328"/>
      <c r="F10" s="327"/>
      <c r="G10" s="328"/>
      <c r="H10" s="327"/>
      <c r="I10" s="328"/>
      <c r="J10" s="327"/>
      <c r="K10" s="328"/>
      <c r="L10" s="327"/>
      <c r="M10" s="328"/>
      <c r="N10" s="327"/>
      <c r="O10" s="328"/>
      <c r="P10" s="327"/>
      <c r="Q10" s="328"/>
      <c r="R10" s="83"/>
    </row>
    <row r="11" s="1" customFormat="1" ht="25.5" customHeight="1" spans="1:17">
      <c r="A11" s="280" t="s">
        <v>100</v>
      </c>
      <c r="B11" s="332">
        <v>67.42</v>
      </c>
      <c r="C11" s="333">
        <v>-0.3456</v>
      </c>
      <c r="D11" s="332">
        <v>60.78</v>
      </c>
      <c r="E11" s="333">
        <v>-0.1698</v>
      </c>
      <c r="F11" s="332">
        <v>6.64</v>
      </c>
      <c r="G11" s="333">
        <v>-0.7773</v>
      </c>
      <c r="H11" s="332"/>
      <c r="I11" s="333"/>
      <c r="J11" s="332"/>
      <c r="K11" s="333"/>
      <c r="L11" s="332"/>
      <c r="M11" s="333"/>
      <c r="N11" s="332"/>
      <c r="O11" s="333"/>
      <c r="P11" s="332"/>
      <c r="Q11" s="333"/>
    </row>
    <row r="12" s="82" customFormat="1" ht="25.5" customHeight="1" spans="1:18">
      <c r="A12" s="280" t="s">
        <v>101</v>
      </c>
      <c r="B12" s="327">
        <v>7.96</v>
      </c>
      <c r="C12" s="328">
        <v>0.2023</v>
      </c>
      <c r="D12" s="327">
        <v>3.71</v>
      </c>
      <c r="E12" s="328">
        <v>0.3073</v>
      </c>
      <c r="F12" s="327">
        <v>4.22</v>
      </c>
      <c r="G12" s="328">
        <v>0.109</v>
      </c>
      <c r="H12" s="327">
        <v>0.01</v>
      </c>
      <c r="I12" s="328"/>
      <c r="J12" s="327">
        <v>0.02</v>
      </c>
      <c r="K12" s="328"/>
      <c r="L12" s="327">
        <v>0</v>
      </c>
      <c r="M12" s="328"/>
      <c r="N12" s="327">
        <v>0</v>
      </c>
      <c r="O12" s="328"/>
      <c r="P12" s="327">
        <v>0</v>
      </c>
      <c r="Q12" s="328"/>
      <c r="R12" s="83"/>
    </row>
    <row r="13" s="1" customFormat="1" ht="25.5" customHeight="1" spans="1:17">
      <c r="A13" s="271" t="s">
        <v>102</v>
      </c>
      <c r="B13" s="324">
        <v>214.57</v>
      </c>
      <c r="C13" s="325">
        <v>0.6792</v>
      </c>
      <c r="D13" s="324">
        <v>154.78</v>
      </c>
      <c r="E13" s="325">
        <v>0.9369</v>
      </c>
      <c r="F13" s="324">
        <v>59.8</v>
      </c>
      <c r="G13" s="325">
        <v>0.2513</v>
      </c>
      <c r="H13" s="324">
        <v>0.02</v>
      </c>
      <c r="I13" s="325">
        <v>0</v>
      </c>
      <c r="J13" s="324"/>
      <c r="K13" s="325"/>
      <c r="L13" s="324"/>
      <c r="M13" s="325"/>
      <c r="N13" s="324"/>
      <c r="O13" s="325"/>
      <c r="P13" s="324"/>
      <c r="Q13" s="325"/>
    </row>
    <row r="14" s="1" customFormat="1" ht="25.5" customHeight="1" spans="1:17">
      <c r="A14" s="271" t="s">
        <v>103</v>
      </c>
      <c r="B14" s="324">
        <v>712.866908</v>
      </c>
      <c r="C14" s="325">
        <v>-0.209946953194317</v>
      </c>
      <c r="D14" s="324">
        <v>303.174447</v>
      </c>
      <c r="E14" s="325">
        <v>-0.240913714960909</v>
      </c>
      <c r="F14" s="324">
        <v>251.098584</v>
      </c>
      <c r="G14" s="325">
        <v>0.11279536956455</v>
      </c>
      <c r="H14" s="324">
        <v>50.805003</v>
      </c>
      <c r="I14" s="325">
        <v>-0.0911025086034418</v>
      </c>
      <c r="J14" s="324">
        <v>107.788874</v>
      </c>
      <c r="K14" s="325">
        <v>-0.509723174777513</v>
      </c>
      <c r="L14" s="324">
        <v>0</v>
      </c>
      <c r="M14" s="325">
        <v>0</v>
      </c>
      <c r="N14" s="324">
        <v>0</v>
      </c>
      <c r="O14" s="325">
        <v>0</v>
      </c>
      <c r="P14" s="324">
        <v>0</v>
      </c>
      <c r="Q14" s="325">
        <v>-1</v>
      </c>
    </row>
    <row r="15" s="82" customFormat="1" ht="25.5" customHeight="1" spans="1:17">
      <c r="A15" s="334" t="s">
        <v>104</v>
      </c>
      <c r="B15" s="335">
        <v>338.221758</v>
      </c>
      <c r="C15" s="336">
        <v>-0.687244925857194</v>
      </c>
      <c r="D15" s="335">
        <v>187.090153</v>
      </c>
      <c r="E15" s="336">
        <v>-1.01715040021374</v>
      </c>
      <c r="F15" s="335">
        <v>134.444016</v>
      </c>
      <c r="G15" s="336">
        <v>-0.425204822801485</v>
      </c>
      <c r="H15" s="335">
        <v>16.1736</v>
      </c>
      <c r="I15" s="336">
        <v>0.920011129247663</v>
      </c>
      <c r="J15" s="335">
        <v>0.431033</v>
      </c>
      <c r="K15" s="336">
        <v>0.141597047093842</v>
      </c>
      <c r="L15" s="335">
        <v>0</v>
      </c>
      <c r="M15" s="336">
        <v>0</v>
      </c>
      <c r="N15" s="335"/>
      <c r="O15" s="336" t="e">
        <v>#DIV/0!</v>
      </c>
      <c r="P15" s="335">
        <v>0.082956</v>
      </c>
      <c r="Q15" s="336">
        <v>1</v>
      </c>
    </row>
    <row r="16" s="82" customFormat="1" ht="25.5" customHeight="1" spans="1:18">
      <c r="A16" s="267" t="s">
        <v>105</v>
      </c>
      <c r="B16" s="324">
        <v>192.235708</v>
      </c>
      <c r="C16" s="325">
        <v>-0.0490463372559349</v>
      </c>
      <c r="D16" s="324">
        <v>109.439378</v>
      </c>
      <c r="E16" s="325">
        <v>0.00984218791599788</v>
      </c>
      <c r="F16" s="324">
        <v>81.960171</v>
      </c>
      <c r="G16" s="325">
        <v>-0.114885399929061</v>
      </c>
      <c r="H16" s="324">
        <v>0.128522</v>
      </c>
      <c r="I16" s="325">
        <v>-0.878660795546811</v>
      </c>
      <c r="J16" s="324">
        <v>0.017533</v>
      </c>
      <c r="K16" s="325">
        <v>-0.708080118546145</v>
      </c>
      <c r="L16" s="324"/>
      <c r="M16" s="325"/>
      <c r="N16" s="324"/>
      <c r="O16" s="325"/>
      <c r="P16" s="324">
        <v>0.690103999999995</v>
      </c>
      <c r="Q16" s="325">
        <v>10.4892866061766</v>
      </c>
      <c r="R16" s="83"/>
    </row>
    <row r="17" s="82" customFormat="1" ht="25.5" customHeight="1" spans="1:18">
      <c r="A17" s="267" t="s">
        <v>106</v>
      </c>
      <c r="B17" s="324">
        <v>869.75</v>
      </c>
      <c r="C17" s="325">
        <v>-0.40562833575934</v>
      </c>
      <c r="D17" s="324">
        <v>496.44</v>
      </c>
      <c r="E17" s="325">
        <v>-0.158961153370491</v>
      </c>
      <c r="F17" s="324">
        <v>219.8</v>
      </c>
      <c r="G17" s="325">
        <v>-0.231629728029085</v>
      </c>
      <c r="H17" s="324">
        <v>45.97</v>
      </c>
      <c r="I17" s="325">
        <v>0.147528706939591</v>
      </c>
      <c r="J17" s="324">
        <v>26.64</v>
      </c>
      <c r="K17" s="325">
        <v>-0.858786111847336</v>
      </c>
      <c r="L17" s="324"/>
      <c r="M17" s="325"/>
      <c r="N17" s="324"/>
      <c r="O17" s="325"/>
      <c r="P17" s="324">
        <v>80.89</v>
      </c>
      <c r="Q17" s="325">
        <v>-0.774214257801597</v>
      </c>
      <c r="R17" s="83"/>
    </row>
    <row r="18" s="82" customFormat="1" ht="25.5" customHeight="1" spans="1:18">
      <c r="A18" s="267" t="s">
        <v>107</v>
      </c>
      <c r="B18" s="324">
        <v>502.14</v>
      </c>
      <c r="C18" s="325">
        <v>-0.2525</v>
      </c>
      <c r="D18" s="324">
        <v>217.19</v>
      </c>
      <c r="E18" s="325">
        <v>-0.4853</v>
      </c>
      <c r="F18" s="324">
        <v>173.05</v>
      </c>
      <c r="G18" s="325">
        <v>-0.0609</v>
      </c>
      <c r="H18" s="324">
        <v>17.66</v>
      </c>
      <c r="I18" s="325">
        <v>-0.5597</v>
      </c>
      <c r="J18" s="324">
        <v>65.81</v>
      </c>
      <c r="K18" s="325">
        <v>1.5981</v>
      </c>
      <c r="L18" s="324"/>
      <c r="M18" s="325"/>
      <c r="N18" s="324"/>
      <c r="O18" s="325"/>
      <c r="P18" s="324">
        <v>28.43</v>
      </c>
      <c r="Q18" s="325">
        <v>1</v>
      </c>
      <c r="R18" s="83"/>
    </row>
    <row r="19" s="82" customFormat="1" ht="25.5" customHeight="1" spans="1:18">
      <c r="A19" s="267" t="s">
        <v>108</v>
      </c>
      <c r="B19" s="324">
        <v>1024</v>
      </c>
      <c r="C19" s="325">
        <v>-0.26</v>
      </c>
      <c r="D19" s="324">
        <v>560</v>
      </c>
      <c r="E19" s="325">
        <v>-0.22</v>
      </c>
      <c r="F19" s="324">
        <v>406</v>
      </c>
      <c r="G19" s="325">
        <v>-0.1633</v>
      </c>
      <c r="H19" s="324">
        <v>23.7</v>
      </c>
      <c r="I19" s="325">
        <v>-0.06</v>
      </c>
      <c r="J19" s="324"/>
      <c r="K19" s="325"/>
      <c r="L19" s="324"/>
      <c r="M19" s="325"/>
      <c r="N19" s="324"/>
      <c r="O19" s="325"/>
      <c r="P19" s="324">
        <v>34.3</v>
      </c>
      <c r="Q19" s="325">
        <v>-0.051</v>
      </c>
      <c r="R19" s="83"/>
    </row>
    <row r="20" s="82" customFormat="1" ht="25.5" customHeight="1" spans="1:18">
      <c r="A20" s="267" t="s">
        <v>109</v>
      </c>
      <c r="B20" s="324">
        <v>179.841167</v>
      </c>
      <c r="C20" s="325">
        <v>0.727306012518815</v>
      </c>
      <c r="D20" s="324">
        <v>22.848775</v>
      </c>
      <c r="E20" s="325">
        <v>-0.649326909455958</v>
      </c>
      <c r="F20" s="324">
        <v>18.543248</v>
      </c>
      <c r="G20" s="325">
        <v>-0.132368284734738</v>
      </c>
      <c r="H20" s="324">
        <v>0.596259</v>
      </c>
      <c r="I20" s="325">
        <v>-0.53070574494075</v>
      </c>
      <c r="J20" s="324">
        <v>4.122096</v>
      </c>
      <c r="K20" s="325">
        <v>-0.747371873730798</v>
      </c>
      <c r="L20" s="324"/>
      <c r="M20" s="325"/>
      <c r="N20" s="324"/>
      <c r="O20" s="325"/>
      <c r="P20" s="324">
        <v>133.730789</v>
      </c>
      <c r="Q20" s="325"/>
      <c r="R20" s="83"/>
    </row>
    <row r="21" s="82" customFormat="1" ht="25.5" customHeight="1" spans="1:18">
      <c r="A21" s="267" t="s">
        <v>110</v>
      </c>
      <c r="B21" s="324">
        <v>1621.1277</v>
      </c>
      <c r="C21" s="337">
        <v>-0.223768035916263</v>
      </c>
      <c r="D21" s="324">
        <v>696.3141</v>
      </c>
      <c r="E21" s="337">
        <v>-0.390802591490622</v>
      </c>
      <c r="F21" s="324">
        <v>824.5078</v>
      </c>
      <c r="G21" s="337">
        <v>-0.0489582875551515</v>
      </c>
      <c r="H21" s="324">
        <v>67.1172</v>
      </c>
      <c r="I21" s="337">
        <v>0.818032098598226</v>
      </c>
      <c r="J21" s="324">
        <v>26.134</v>
      </c>
      <c r="K21" s="337">
        <v>-0.0534417501222405</v>
      </c>
      <c r="L21" s="324">
        <v>0</v>
      </c>
      <c r="M21" s="337">
        <v>0</v>
      </c>
      <c r="N21" s="324">
        <v>0</v>
      </c>
      <c r="O21" s="337">
        <v>0</v>
      </c>
      <c r="P21" s="324">
        <v>7.05</v>
      </c>
      <c r="Q21" s="337">
        <v>-0.4952</v>
      </c>
      <c r="R21" s="83"/>
    </row>
    <row r="22" s="82" customFormat="1" ht="25.5" customHeight="1" spans="1:18">
      <c r="A22" s="267" t="s">
        <v>111</v>
      </c>
      <c r="B22" s="324">
        <v>8023.806629</v>
      </c>
      <c r="C22" s="325">
        <v>-0.122245540346758</v>
      </c>
      <c r="D22" s="324">
        <v>4420.517967</v>
      </c>
      <c r="E22" s="325">
        <v>-0.0940920243068882</v>
      </c>
      <c r="F22" s="324">
        <v>2119.338178</v>
      </c>
      <c r="G22" s="325">
        <v>-0.0016783141924579</v>
      </c>
      <c r="H22" s="324"/>
      <c r="I22" s="325"/>
      <c r="J22" s="324"/>
      <c r="K22" s="325"/>
      <c r="L22" s="324"/>
      <c r="M22" s="325"/>
      <c r="N22" s="324"/>
      <c r="O22" s="325"/>
      <c r="P22" s="324"/>
      <c r="Q22" s="325"/>
      <c r="R22" s="83"/>
    </row>
    <row r="23" s="1" customFormat="1" ht="25.5" customHeight="1" spans="1:17">
      <c r="A23" s="267" t="s">
        <v>112</v>
      </c>
      <c r="B23" s="338">
        <v>30303.387217</v>
      </c>
      <c r="C23" s="339">
        <v>-0.2235</v>
      </c>
      <c r="D23" s="338">
        <v>9133.772027</v>
      </c>
      <c r="E23" s="339">
        <v>-0.2359</v>
      </c>
      <c r="F23" s="338">
        <v>4104.857736</v>
      </c>
      <c r="G23" s="339">
        <v>-0.2149</v>
      </c>
      <c r="H23" s="338">
        <v>715.930115</v>
      </c>
      <c r="I23" s="339">
        <v>-0.1049</v>
      </c>
      <c r="J23" s="338">
        <v>2223.954827</v>
      </c>
      <c r="K23" s="339">
        <v>0.2141</v>
      </c>
      <c r="L23" s="338">
        <v>2398.000457</v>
      </c>
      <c r="M23" s="339">
        <v>0.381</v>
      </c>
      <c r="N23" s="338">
        <v>11176.992387</v>
      </c>
      <c r="O23" s="339">
        <v>-0.3299</v>
      </c>
      <c r="P23" s="338">
        <v>549.879668</v>
      </c>
      <c r="Q23" s="339">
        <v>-0.3097</v>
      </c>
    </row>
    <row r="24" s="82" customFormat="1" ht="25.5" customHeight="1" spans="1:18">
      <c r="A24" s="267" t="s">
        <v>113</v>
      </c>
      <c r="B24" s="324">
        <v>3051.8</v>
      </c>
      <c r="C24" s="325">
        <v>-0.105428620908261</v>
      </c>
      <c r="D24" s="324">
        <v>1615.271239</v>
      </c>
      <c r="E24" s="325">
        <v>-0.192782597818027</v>
      </c>
      <c r="F24" s="324">
        <v>756.993134</v>
      </c>
      <c r="G24" s="325">
        <v>-0.280734190402663</v>
      </c>
      <c r="H24" s="324">
        <v>50.298597</v>
      </c>
      <c r="I24" s="325">
        <v>-0.273812954611365</v>
      </c>
      <c r="J24" s="324">
        <v>113.129532</v>
      </c>
      <c r="K24" s="325">
        <v>-0.537463452490595</v>
      </c>
      <c r="L24" s="324">
        <v>484.63185</v>
      </c>
      <c r="M24" s="325">
        <v>70.0603885630499</v>
      </c>
      <c r="N24" s="324"/>
      <c r="O24" s="325"/>
      <c r="P24" s="324">
        <v>31.475648</v>
      </c>
      <c r="Q24" s="325">
        <v>-0.156338750130132</v>
      </c>
      <c r="R24" s="83"/>
    </row>
    <row r="25" s="1" customFormat="1" ht="25.5" customHeight="1" spans="1:17">
      <c r="A25" s="280" t="s">
        <v>114</v>
      </c>
      <c r="B25" s="148">
        <v>3206.456481</v>
      </c>
      <c r="C25" s="149">
        <v>-0.127052402218419</v>
      </c>
      <c r="D25" s="148">
        <v>1844.621777</v>
      </c>
      <c r="E25" s="149">
        <v>-0.155754430102527</v>
      </c>
      <c r="F25" s="148">
        <v>1125.523011</v>
      </c>
      <c r="G25" s="149">
        <v>0.0609434500357607</v>
      </c>
      <c r="H25" s="148">
        <v>131.721131</v>
      </c>
      <c r="I25" s="149">
        <v>-0.536113322358462</v>
      </c>
      <c r="J25" s="148">
        <v>100.187949</v>
      </c>
      <c r="K25" s="149">
        <v>-0.200750872393216</v>
      </c>
      <c r="L25" s="148">
        <v>47.4</v>
      </c>
      <c r="M25" s="149">
        <v>14.0955414012739</v>
      </c>
      <c r="N25" s="148"/>
      <c r="O25" s="149"/>
      <c r="P25" s="148">
        <v>-42.997387</v>
      </c>
      <c r="Q25" s="149">
        <v>-3.88792277896847</v>
      </c>
    </row>
    <row r="26" s="82" customFormat="1" ht="25.5" customHeight="1" spans="1:18">
      <c r="A26" s="276" t="s">
        <v>115</v>
      </c>
      <c r="B26" s="340">
        <v>446.97</v>
      </c>
      <c r="C26" s="341">
        <v>0.0346</v>
      </c>
      <c r="D26" s="340">
        <v>4.71</v>
      </c>
      <c r="E26" s="341">
        <v>-0.0089</v>
      </c>
      <c r="F26" s="340">
        <v>12.72</v>
      </c>
      <c r="G26" s="341">
        <v>-0.0008</v>
      </c>
      <c r="H26" s="340">
        <v>0</v>
      </c>
      <c r="I26" s="341">
        <v>-0.01</v>
      </c>
      <c r="J26" s="340"/>
      <c r="K26" s="341"/>
      <c r="L26" s="340"/>
      <c r="M26" s="341"/>
      <c r="N26" s="340"/>
      <c r="O26" s="341"/>
      <c r="P26" s="340">
        <v>429.52</v>
      </c>
      <c r="Q26" s="341">
        <v>0.0976</v>
      </c>
      <c r="R26" s="83"/>
    </row>
    <row r="27" s="322" customFormat="1" ht="25.5" customHeight="1" spans="1:18">
      <c r="A27" s="29" t="s">
        <v>116</v>
      </c>
      <c r="B27" s="324">
        <f>SUM(B10:B26)</f>
        <v>50762.553568</v>
      </c>
      <c r="C27" s="325">
        <f>Sheet1!B21</f>
        <v>-0.204576346515744</v>
      </c>
      <c r="D27" s="324">
        <f t="shared" ref="C27:Q27" si="0">SUM(D10:D26)</f>
        <v>19830.659863</v>
      </c>
      <c r="E27" s="325">
        <f>Sheet1!D21</f>
        <v>0.445667942927719</v>
      </c>
      <c r="F27" s="324">
        <f t="shared" si="0"/>
        <v>10299.495878</v>
      </c>
      <c r="G27" s="325">
        <f>Sheet1!F21</f>
        <v>-0.138467712519183</v>
      </c>
      <c r="H27" s="324">
        <f t="shared" si="0"/>
        <v>1120.130427</v>
      </c>
      <c r="I27" s="325">
        <f>Sheet1!H21</f>
        <v>-0.177600868105134</v>
      </c>
      <c r="J27" s="324">
        <f t="shared" si="0"/>
        <v>2668.235844</v>
      </c>
      <c r="K27" s="325">
        <f>Sheet1!J21</f>
        <v>-0.00436254320782448</v>
      </c>
      <c r="L27" s="324">
        <f t="shared" si="0"/>
        <v>2930.032307</v>
      </c>
      <c r="M27" s="325">
        <f>Sheet1!L21</f>
        <v>0.677771685718717</v>
      </c>
      <c r="N27" s="324">
        <f t="shared" si="0"/>
        <v>11176.992387</v>
      </c>
      <c r="O27" s="325" t="e">
        <f>Sheet1!N21</f>
        <v>#DIV/0!</v>
      </c>
      <c r="P27" s="324">
        <f t="shared" si="0"/>
        <v>1253.051778</v>
      </c>
      <c r="Q27" s="325" t="e">
        <f>Sheet1!P21</f>
        <v>#DIV/0!</v>
      </c>
      <c r="R27" s="352"/>
    </row>
    <row r="28" ht="57" customHeight="1" spans="1:17">
      <c r="A28" s="342" t="s">
        <v>81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</row>
  </sheetData>
  <mergeCells count="38">
    <mergeCell ref="A2:Q2"/>
    <mergeCell ref="A3:Q3"/>
    <mergeCell ref="D4:Q4"/>
    <mergeCell ref="D5:G5"/>
    <mergeCell ref="H5:Q5"/>
    <mergeCell ref="D6:E6"/>
    <mergeCell ref="F6:G6"/>
    <mergeCell ref="H6:I6"/>
    <mergeCell ref="J6:K6"/>
    <mergeCell ref="L6:M6"/>
    <mergeCell ref="N6:O6"/>
    <mergeCell ref="P6:Q6"/>
    <mergeCell ref="D7:E7"/>
    <mergeCell ref="F7:G7"/>
    <mergeCell ref="H7:I7"/>
    <mergeCell ref="J7:K7"/>
    <mergeCell ref="L7:M7"/>
    <mergeCell ref="N7:O7"/>
    <mergeCell ref="P7:Q7"/>
    <mergeCell ref="A28:Q28"/>
    <mergeCell ref="A4:A9"/>
    <mergeCell ref="B7:B9"/>
    <mergeCell ref="C7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B4:C6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25"/>
  <sheetViews>
    <sheetView zoomScale="70" zoomScaleNormal="70" topLeftCell="A10" workbookViewId="0">
      <pane xSplit="2" topLeftCell="C1" activePane="topRight" state="frozen"/>
      <selection/>
      <selection pane="topRight" activeCell="G29" sqref="G29"/>
    </sheetView>
  </sheetViews>
  <sheetFormatPr defaultColWidth="9" defaultRowHeight="14.25"/>
  <cols>
    <col min="1" max="1" width="25.375" style="82" customWidth="1"/>
    <col min="2" max="2" width="11.5" style="82" customWidth="1"/>
    <col min="3" max="3" width="8.375" style="83" customWidth="1"/>
    <col min="4" max="4" width="14.875" style="82" customWidth="1"/>
    <col min="5" max="5" width="8.375" style="83" customWidth="1"/>
    <col min="6" max="6" width="13.75" style="82" customWidth="1"/>
    <col min="7" max="7" width="9.25" style="83" customWidth="1"/>
    <col min="8" max="8" width="14.875" style="82" customWidth="1"/>
    <col min="9" max="9" width="8.375" style="83" customWidth="1"/>
    <col min="10" max="10" width="9.375" style="82" customWidth="1"/>
    <col min="11" max="11" width="8.375" style="83" customWidth="1"/>
    <col min="12" max="12" width="13.75" style="82" customWidth="1"/>
    <col min="13" max="13" width="9.25" style="83" customWidth="1"/>
    <col min="14" max="14" width="13.75" style="82" customWidth="1"/>
    <col min="15" max="15" width="8.375" style="83" customWidth="1"/>
    <col min="16" max="16" width="13.75" style="82" customWidth="1"/>
    <col min="17" max="17" width="8.375" style="83" customWidth="1"/>
    <col min="18" max="18" width="12.625" style="82" customWidth="1"/>
    <col min="19" max="19" width="8.375" style="83" customWidth="1"/>
    <col min="20" max="20" width="13.75" style="82" customWidth="1"/>
    <col min="21" max="21" width="8.375" style="83" customWidth="1"/>
    <col min="22" max="22" width="13.75" style="82" customWidth="1"/>
    <col min="23" max="23" width="8.375" style="83" customWidth="1"/>
    <col min="24" max="24" width="11.5" style="82" customWidth="1"/>
    <col min="25" max="25" width="8.375" style="83" customWidth="1"/>
    <col min="26" max="26" width="9.375" style="82" customWidth="1"/>
    <col min="27" max="27" width="9.25" style="83" customWidth="1"/>
    <col min="28" max="28" width="10.125" style="258" customWidth="1"/>
    <col min="29" max="29" width="9.25" style="83" customWidth="1"/>
    <col min="30" max="30" width="11.125" style="82" customWidth="1"/>
    <col min="31" max="31" width="8.375" style="83" customWidth="1"/>
    <col min="32" max="32" width="10.125" style="82" customWidth="1"/>
    <col min="33" max="33" width="9.25" style="83" customWidth="1"/>
    <col min="34" max="34" width="11.125" style="82" customWidth="1"/>
    <col min="35" max="35" width="10.125" style="83" customWidth="1"/>
    <col min="36" max="36" width="10.125" style="82" customWidth="1"/>
    <col min="37" max="37" width="7.5" style="83" customWidth="1"/>
    <col min="38" max="38" width="11.125" style="82" customWidth="1"/>
    <col min="39" max="39" width="8.375" style="83" customWidth="1"/>
    <col min="40" max="40" width="11.125" style="82" hidden="1" customWidth="1"/>
    <col min="41" max="41" width="9.25" style="83" hidden="1" customWidth="1"/>
    <col min="42" max="42" width="10.375" style="82" customWidth="1"/>
    <col min="43" max="43" width="7.5" style="83" customWidth="1"/>
    <col min="44" max="44" width="11.125" style="82" hidden="1" customWidth="1"/>
    <col min="45" max="45" width="8.375" style="83" hidden="1" customWidth="1"/>
    <col min="46" max="46" width="11.125" style="82" customWidth="1"/>
    <col min="47" max="47" width="8.375" style="83" customWidth="1"/>
    <col min="48" max="48" width="8.575" style="82" customWidth="1"/>
    <col min="49" max="49" width="6.625" style="83" customWidth="1"/>
    <col min="50" max="50" width="8.375" style="82" customWidth="1"/>
    <col min="51" max="51" width="7.5" style="83" customWidth="1"/>
    <col min="52" max="16384" width="9" style="82"/>
  </cols>
  <sheetData>
    <row r="1" s="82" customFormat="1" ht="34.5" customHeight="1" spans="1:51">
      <c r="A1" s="84" t="s">
        <v>117</v>
      </c>
      <c r="C1" s="83"/>
      <c r="E1" s="83"/>
      <c r="G1" s="83"/>
      <c r="I1" s="83"/>
      <c r="K1" s="83"/>
      <c r="M1" s="83"/>
      <c r="O1" s="83"/>
      <c r="Q1" s="83"/>
      <c r="S1" s="83"/>
      <c r="U1" s="83"/>
      <c r="W1" s="83"/>
      <c r="Y1" s="83"/>
      <c r="AA1" s="83"/>
      <c r="AB1" s="258"/>
      <c r="AC1" s="83"/>
      <c r="AE1" s="83"/>
      <c r="AG1" s="83"/>
      <c r="AI1" s="83"/>
      <c r="AK1" s="83"/>
      <c r="AM1" s="83"/>
      <c r="AO1" s="83"/>
      <c r="AQ1" s="83"/>
      <c r="AS1" s="83"/>
      <c r="AU1" s="83"/>
      <c r="AW1" s="83"/>
      <c r="AY1" s="83"/>
    </row>
    <row r="2" s="82" customFormat="1" ht="33.75" customHeight="1" spans="1:51">
      <c r="A2" s="4" t="s">
        <v>118</v>
      </c>
      <c r="B2" s="4"/>
      <c r="C2" s="5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4"/>
      <c r="W2" s="5"/>
      <c r="X2" s="4"/>
      <c r="Y2" s="5"/>
      <c r="Z2" s="4"/>
      <c r="AA2" s="5"/>
      <c r="AB2" s="189"/>
      <c r="AC2" s="83"/>
      <c r="AE2" s="83"/>
      <c r="AG2" s="83"/>
      <c r="AI2" s="83"/>
      <c r="AK2" s="83"/>
      <c r="AM2" s="83"/>
      <c r="AO2" s="83"/>
      <c r="AQ2" s="83"/>
      <c r="AS2" s="83"/>
      <c r="AU2" s="83"/>
      <c r="AW2" s="83"/>
      <c r="AY2" s="83"/>
    </row>
    <row r="3" s="82" customFormat="1" ht="33.75" customHeight="1" spans="1:51">
      <c r="A3" s="6" t="s">
        <v>54</v>
      </c>
      <c r="B3" s="6"/>
      <c r="C3" s="7"/>
      <c r="D3" s="6"/>
      <c r="E3" s="7"/>
      <c r="F3" s="6"/>
      <c r="G3" s="7"/>
      <c r="H3" s="6"/>
      <c r="I3" s="7"/>
      <c r="J3" s="6"/>
      <c r="K3" s="7"/>
      <c r="L3" s="6"/>
      <c r="M3" s="7"/>
      <c r="N3" s="6"/>
      <c r="O3" s="7"/>
      <c r="P3" s="6"/>
      <c r="Q3" s="7"/>
      <c r="R3" s="6"/>
      <c r="S3" s="7"/>
      <c r="T3" s="6"/>
      <c r="U3" s="7"/>
      <c r="V3" s="6"/>
      <c r="W3" s="7"/>
      <c r="X3" s="6"/>
      <c r="Y3" s="7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S3" s="83"/>
      <c r="AU3" s="83"/>
      <c r="AW3" s="83"/>
      <c r="AY3" s="83"/>
    </row>
    <row r="4" s="82" customFormat="1" ht="33.75" customHeight="1" spans="1:51">
      <c r="A4" s="12" t="s">
        <v>87</v>
      </c>
      <c r="B4" s="8" t="s">
        <v>119</v>
      </c>
      <c r="C4" s="259" t="s">
        <v>59</v>
      </c>
      <c r="D4" s="260" t="s">
        <v>120</v>
      </c>
      <c r="E4" s="261"/>
      <c r="F4" s="58"/>
      <c r="G4" s="261"/>
      <c r="H4" s="58"/>
      <c r="I4" s="261"/>
      <c r="J4" s="58"/>
      <c r="K4" s="261"/>
      <c r="L4" s="58"/>
      <c r="M4" s="261"/>
      <c r="N4" s="58"/>
      <c r="O4" s="261"/>
      <c r="P4" s="58"/>
      <c r="Q4" s="261"/>
      <c r="R4" s="58"/>
      <c r="S4" s="261"/>
      <c r="T4" s="58"/>
      <c r="U4" s="261"/>
      <c r="V4" s="58"/>
      <c r="W4" s="290"/>
      <c r="X4" s="116" t="s">
        <v>121</v>
      </c>
      <c r="Y4" s="296"/>
      <c r="Z4" s="117"/>
      <c r="AA4" s="296"/>
      <c r="AB4" s="297"/>
      <c r="AC4" s="296"/>
      <c r="AD4" s="117"/>
      <c r="AE4" s="296"/>
      <c r="AF4" s="117"/>
      <c r="AG4" s="296"/>
      <c r="AH4" s="117"/>
      <c r="AI4" s="296"/>
      <c r="AJ4" s="117"/>
      <c r="AK4" s="296"/>
      <c r="AL4" s="117"/>
      <c r="AM4" s="296"/>
      <c r="AN4" s="117"/>
      <c r="AO4" s="296"/>
      <c r="AP4" s="117"/>
      <c r="AQ4" s="296"/>
      <c r="AR4" s="117"/>
      <c r="AS4" s="296"/>
      <c r="AT4" s="117"/>
      <c r="AU4" s="296"/>
      <c r="AV4" s="117"/>
      <c r="AW4" s="296"/>
      <c r="AX4" s="117"/>
      <c r="AY4" s="308"/>
    </row>
    <row r="5" s="82" customFormat="1" ht="33.75" customHeight="1" spans="1:51">
      <c r="A5" s="12"/>
      <c r="B5" s="12"/>
      <c r="C5" s="262"/>
      <c r="D5" s="16" t="s">
        <v>122</v>
      </c>
      <c r="E5" s="17" t="s">
        <v>63</v>
      </c>
      <c r="F5" s="263" t="s">
        <v>64</v>
      </c>
      <c r="G5" s="264"/>
      <c r="H5" s="263" t="s">
        <v>65</v>
      </c>
      <c r="I5" s="264"/>
      <c r="J5" s="288" t="s">
        <v>66</v>
      </c>
      <c r="K5" s="289"/>
      <c r="L5" s="263" t="s">
        <v>67</v>
      </c>
      <c r="M5" s="264"/>
      <c r="N5" s="263" t="s">
        <v>68</v>
      </c>
      <c r="O5" s="264"/>
      <c r="P5" s="263" t="s">
        <v>69</v>
      </c>
      <c r="Q5" s="264"/>
      <c r="R5" s="263" t="s">
        <v>70</v>
      </c>
      <c r="S5" s="264"/>
      <c r="T5" s="263" t="s">
        <v>71</v>
      </c>
      <c r="U5" s="291"/>
      <c r="V5" s="292" t="s">
        <v>72</v>
      </c>
      <c r="W5" s="293"/>
      <c r="X5" s="294" t="s">
        <v>123</v>
      </c>
      <c r="Y5" s="298" t="s">
        <v>63</v>
      </c>
      <c r="Z5" s="299" t="s">
        <v>124</v>
      </c>
      <c r="AA5" s="300"/>
      <c r="AB5" s="301" t="s">
        <v>125</v>
      </c>
      <c r="AC5" s="300"/>
      <c r="AD5" s="302" t="s">
        <v>76</v>
      </c>
      <c r="AE5" s="300"/>
      <c r="AF5" s="302" t="s">
        <v>126</v>
      </c>
      <c r="AG5" s="300"/>
      <c r="AH5" s="302" t="s">
        <v>127</v>
      </c>
      <c r="AI5" s="300"/>
      <c r="AJ5" s="302" t="s">
        <v>128</v>
      </c>
      <c r="AK5" s="300"/>
      <c r="AL5" s="302" t="s">
        <v>129</v>
      </c>
      <c r="AM5" s="300"/>
      <c r="AN5" s="302"/>
      <c r="AO5" s="300"/>
      <c r="AP5" s="302" t="s">
        <v>130</v>
      </c>
      <c r="AQ5" s="300"/>
      <c r="AR5" s="302"/>
      <c r="AS5" s="300"/>
      <c r="AT5" s="302" t="s">
        <v>131</v>
      </c>
      <c r="AU5" s="300"/>
      <c r="AV5" s="307" t="s">
        <v>94</v>
      </c>
      <c r="AW5" s="309"/>
      <c r="AX5" s="302" t="s">
        <v>95</v>
      </c>
      <c r="AY5" s="300"/>
    </row>
    <row r="6" s="82" customFormat="1" ht="33.75" customHeight="1" spans="1:51">
      <c r="A6" s="19"/>
      <c r="B6" s="19"/>
      <c r="C6" s="265"/>
      <c r="D6" s="20"/>
      <c r="E6" s="21"/>
      <c r="F6" s="166" t="s">
        <v>78</v>
      </c>
      <c r="G6" s="266" t="s">
        <v>63</v>
      </c>
      <c r="H6" s="166" t="s">
        <v>78</v>
      </c>
      <c r="I6" s="266" t="s">
        <v>63</v>
      </c>
      <c r="J6" s="166" t="s">
        <v>78</v>
      </c>
      <c r="K6" s="266" t="s">
        <v>63</v>
      </c>
      <c r="L6" s="166" t="s">
        <v>78</v>
      </c>
      <c r="M6" s="266" t="s">
        <v>63</v>
      </c>
      <c r="N6" s="166" t="s">
        <v>78</v>
      </c>
      <c r="O6" s="266" t="s">
        <v>63</v>
      </c>
      <c r="P6" s="166" t="s">
        <v>78</v>
      </c>
      <c r="Q6" s="266" t="s">
        <v>63</v>
      </c>
      <c r="R6" s="166" t="s">
        <v>78</v>
      </c>
      <c r="S6" s="266" t="s">
        <v>63</v>
      </c>
      <c r="T6" s="166" t="s">
        <v>78</v>
      </c>
      <c r="U6" s="266" t="s">
        <v>63</v>
      </c>
      <c r="V6" s="171" t="s">
        <v>78</v>
      </c>
      <c r="W6" s="295" t="s">
        <v>63</v>
      </c>
      <c r="X6" s="294"/>
      <c r="Y6" s="298"/>
      <c r="Z6" s="303" t="s">
        <v>78</v>
      </c>
      <c r="AA6" s="304" t="s">
        <v>63</v>
      </c>
      <c r="AB6" s="305" t="s">
        <v>78</v>
      </c>
      <c r="AC6" s="304" t="s">
        <v>63</v>
      </c>
      <c r="AD6" s="171" t="s">
        <v>78</v>
      </c>
      <c r="AE6" s="304" t="s">
        <v>63</v>
      </c>
      <c r="AF6" s="171" t="s">
        <v>78</v>
      </c>
      <c r="AG6" s="304" t="s">
        <v>63</v>
      </c>
      <c r="AH6" s="171" t="s">
        <v>78</v>
      </c>
      <c r="AI6" s="304" t="s">
        <v>63</v>
      </c>
      <c r="AJ6" s="171" t="s">
        <v>78</v>
      </c>
      <c r="AK6" s="304" t="s">
        <v>63</v>
      </c>
      <c r="AL6" s="171" t="s">
        <v>78</v>
      </c>
      <c r="AM6" s="304" t="s">
        <v>63</v>
      </c>
      <c r="AN6" s="171" t="s">
        <v>78</v>
      </c>
      <c r="AO6" s="304" t="s">
        <v>63</v>
      </c>
      <c r="AP6" s="171" t="s">
        <v>78</v>
      </c>
      <c r="AQ6" s="304" t="s">
        <v>63</v>
      </c>
      <c r="AR6" s="171" t="s">
        <v>78</v>
      </c>
      <c r="AS6" s="304" t="s">
        <v>63</v>
      </c>
      <c r="AT6" s="171" t="s">
        <v>78</v>
      </c>
      <c r="AU6" s="304" t="s">
        <v>63</v>
      </c>
      <c r="AV6" s="171" t="s">
        <v>78</v>
      </c>
      <c r="AW6" s="304" t="s">
        <v>63</v>
      </c>
      <c r="AX6" s="171" t="s">
        <v>78</v>
      </c>
      <c r="AY6" s="304" t="s">
        <v>63</v>
      </c>
    </row>
    <row r="7" s="82" customFormat="1" ht="33.75" customHeight="1" spans="1:51">
      <c r="A7" s="267" t="s">
        <v>99</v>
      </c>
      <c r="B7" s="268"/>
      <c r="C7" s="269"/>
      <c r="D7" s="268"/>
      <c r="E7" s="269"/>
      <c r="F7" s="268"/>
      <c r="G7" s="269"/>
      <c r="H7" s="268"/>
      <c r="I7" s="269"/>
      <c r="J7" s="268"/>
      <c r="K7" s="269"/>
      <c r="L7" s="268"/>
      <c r="M7" s="269"/>
      <c r="N7" s="268"/>
      <c r="O7" s="269"/>
      <c r="P7" s="268"/>
      <c r="Q7" s="269"/>
      <c r="R7" s="268"/>
      <c r="S7" s="269"/>
      <c r="T7" s="268"/>
      <c r="U7" s="269"/>
      <c r="V7" s="268"/>
      <c r="W7" s="269"/>
      <c r="X7" s="268"/>
      <c r="Y7" s="269"/>
      <c r="Z7" s="268"/>
      <c r="AA7" s="269"/>
      <c r="AB7" s="268"/>
      <c r="AC7" s="269"/>
      <c r="AD7" s="268"/>
      <c r="AE7" s="269"/>
      <c r="AF7" s="268"/>
      <c r="AG7" s="269"/>
      <c r="AH7" s="268"/>
      <c r="AI7" s="269"/>
      <c r="AJ7" s="268"/>
      <c r="AK7" s="269"/>
      <c r="AL7" s="268"/>
      <c r="AM7" s="269"/>
      <c r="AN7" s="268"/>
      <c r="AO7" s="269"/>
      <c r="AP7" s="268"/>
      <c r="AQ7" s="269"/>
      <c r="AR7" s="268"/>
      <c r="AS7" s="269"/>
      <c r="AT7" s="268"/>
      <c r="AU7" s="269"/>
      <c r="AV7" s="268"/>
      <c r="AW7" s="269"/>
      <c r="AX7" s="310"/>
      <c r="AY7" s="269"/>
    </row>
    <row r="8" s="1" customFormat="1" ht="33.75" customHeight="1" spans="1:51">
      <c r="A8" s="267" t="s">
        <v>100</v>
      </c>
      <c r="B8" s="268">
        <v>201.63</v>
      </c>
      <c r="C8" s="270">
        <v>-0.335</v>
      </c>
      <c r="D8" s="268">
        <v>200.66</v>
      </c>
      <c r="E8" s="270">
        <v>-0.3377</v>
      </c>
      <c r="F8" s="268">
        <v>90.61</v>
      </c>
      <c r="G8" s="270">
        <v>-0.5347</v>
      </c>
      <c r="H8" s="268">
        <v>68.88</v>
      </c>
      <c r="I8" s="270">
        <v>-0.7259</v>
      </c>
      <c r="J8" s="268"/>
      <c r="K8" s="270"/>
      <c r="L8" s="268">
        <v>18.67</v>
      </c>
      <c r="M8" s="270">
        <v>-0.8899</v>
      </c>
      <c r="N8" s="268">
        <v>0.28</v>
      </c>
      <c r="O8" s="270">
        <v>-0.9336</v>
      </c>
      <c r="P8" s="268">
        <v>126.91</v>
      </c>
      <c r="Q8" s="270">
        <v>2.0991</v>
      </c>
      <c r="R8" s="268">
        <v>0</v>
      </c>
      <c r="S8" s="270">
        <v>0</v>
      </c>
      <c r="T8" s="268">
        <v>4.07</v>
      </c>
      <c r="U8" s="270">
        <v>-0.2995</v>
      </c>
      <c r="V8" s="268">
        <v>0.52</v>
      </c>
      <c r="W8" s="270">
        <v>-0.2778</v>
      </c>
      <c r="X8" s="268">
        <v>0.97</v>
      </c>
      <c r="Y8" s="270">
        <v>3.4091</v>
      </c>
      <c r="Z8" s="268"/>
      <c r="AA8" s="270"/>
      <c r="AB8" s="268"/>
      <c r="AC8" s="270"/>
      <c r="AD8" s="268"/>
      <c r="AE8" s="270"/>
      <c r="AF8" s="268"/>
      <c r="AG8" s="270"/>
      <c r="AH8" s="268"/>
      <c r="AI8" s="270"/>
      <c r="AJ8" s="268"/>
      <c r="AK8" s="270"/>
      <c r="AL8" s="268">
        <v>0.94</v>
      </c>
      <c r="AM8" s="270">
        <v>3.2727</v>
      </c>
      <c r="AN8" s="268"/>
      <c r="AO8" s="270"/>
      <c r="AP8" s="268"/>
      <c r="AQ8" s="270"/>
      <c r="AR8" s="268"/>
      <c r="AS8" s="270"/>
      <c r="AT8" s="268"/>
      <c r="AU8" s="270"/>
      <c r="AV8" s="268"/>
      <c r="AW8" s="270"/>
      <c r="AX8" s="311">
        <v>0.03</v>
      </c>
      <c r="AY8" s="270"/>
    </row>
    <row r="9" s="82" customFormat="1" ht="33.75" customHeight="1" spans="1:51">
      <c r="A9" s="267" t="s">
        <v>101</v>
      </c>
      <c r="B9" s="268">
        <v>306.370057</v>
      </c>
      <c r="C9" s="269">
        <v>-0.6221</v>
      </c>
      <c r="D9" s="268">
        <v>289.526183</v>
      </c>
      <c r="E9" s="269">
        <v>-0.41</v>
      </c>
      <c r="F9" s="268">
        <v>24.76</v>
      </c>
      <c r="G9" s="269">
        <v>-0.1901</v>
      </c>
      <c r="H9" s="268">
        <v>130.685732</v>
      </c>
      <c r="I9" s="269">
        <v>-0.6932</v>
      </c>
      <c r="J9" s="268"/>
      <c r="K9" s="269"/>
      <c r="L9" s="268">
        <v>12.583222</v>
      </c>
      <c r="M9" s="269">
        <v>-0.1128</v>
      </c>
      <c r="N9" s="268">
        <v>5.459136</v>
      </c>
      <c r="O9" s="269">
        <v>-0.3224</v>
      </c>
      <c r="P9" s="268">
        <v>9.655026</v>
      </c>
      <c r="Q9" s="269">
        <v>-0.0655</v>
      </c>
      <c r="R9" s="268">
        <v>29.137389</v>
      </c>
      <c r="S9" s="269">
        <v>-0.2321</v>
      </c>
      <c r="T9" s="268">
        <v>111.518249</v>
      </c>
      <c r="U9" s="269">
        <v>-0.2262</v>
      </c>
      <c r="V9" s="268">
        <v>3.070651</v>
      </c>
      <c r="W9" s="269">
        <v>0.101</v>
      </c>
      <c r="X9" s="268">
        <v>16.843874</v>
      </c>
      <c r="Y9" s="269">
        <v>-0.0018</v>
      </c>
      <c r="Z9" s="268">
        <v>10.88951</v>
      </c>
      <c r="AA9" s="269">
        <v>0.2265</v>
      </c>
      <c r="AB9" s="268">
        <v>0</v>
      </c>
      <c r="AC9" s="269"/>
      <c r="AD9" s="268">
        <v>3.040377</v>
      </c>
      <c r="AE9" s="269">
        <v>-0.1023</v>
      </c>
      <c r="AF9" s="268">
        <v>0</v>
      </c>
      <c r="AG9" s="269"/>
      <c r="AH9" s="268">
        <v>0</v>
      </c>
      <c r="AI9" s="269"/>
      <c r="AJ9" s="268">
        <v>0</v>
      </c>
      <c r="AK9" s="269"/>
      <c r="AL9" s="268">
        <v>2.913987</v>
      </c>
      <c r="AM9" s="269">
        <v>0.4605</v>
      </c>
      <c r="AN9" s="268" t="s">
        <v>132</v>
      </c>
      <c r="AO9" s="269" t="s">
        <v>132</v>
      </c>
      <c r="AP9" s="268">
        <v>0</v>
      </c>
      <c r="AQ9" s="269"/>
      <c r="AR9" s="268" t="s">
        <v>132</v>
      </c>
      <c r="AS9" s="269" t="s">
        <v>132</v>
      </c>
      <c r="AT9" s="268">
        <v>0</v>
      </c>
      <c r="AU9" s="269"/>
      <c r="AV9" s="268"/>
      <c r="AW9" s="269"/>
      <c r="AX9" s="312"/>
      <c r="AY9" s="313"/>
    </row>
    <row r="10" s="1" customFormat="1" ht="33.75" customHeight="1" spans="1:51">
      <c r="A10" s="271" t="s">
        <v>102</v>
      </c>
      <c r="B10" s="272">
        <v>26.63</v>
      </c>
      <c r="C10" s="273">
        <v>-0.7726</v>
      </c>
      <c r="D10" s="272">
        <v>24.77</v>
      </c>
      <c r="E10" s="273">
        <v>-0.784</v>
      </c>
      <c r="F10" s="272">
        <v>3.72</v>
      </c>
      <c r="G10" s="273">
        <v>-0.9028</v>
      </c>
      <c r="H10" s="272">
        <v>20.78</v>
      </c>
      <c r="I10" s="273">
        <v>-0.2449</v>
      </c>
      <c r="J10" s="272"/>
      <c r="K10" s="273"/>
      <c r="L10" s="272">
        <v>2.7</v>
      </c>
      <c r="M10" s="273">
        <v>1.5234</v>
      </c>
      <c r="N10" s="272">
        <v>0.91</v>
      </c>
      <c r="O10" s="273">
        <v>-0.8372</v>
      </c>
      <c r="P10" s="272">
        <v>3.08</v>
      </c>
      <c r="Q10" s="273">
        <v>-0.945</v>
      </c>
      <c r="R10" s="272"/>
      <c r="S10" s="273"/>
      <c r="T10" s="272"/>
      <c r="U10" s="273"/>
      <c r="V10" s="272">
        <v>0.91</v>
      </c>
      <c r="W10" s="273">
        <v>0.8571</v>
      </c>
      <c r="X10" s="272">
        <v>1.86</v>
      </c>
      <c r="Y10" s="273">
        <v>-0.225</v>
      </c>
      <c r="Z10" s="272"/>
      <c r="AA10" s="273"/>
      <c r="AB10" s="272">
        <v>0.32</v>
      </c>
      <c r="AC10" s="273"/>
      <c r="AD10" s="272">
        <v>0.1</v>
      </c>
      <c r="AE10" s="273"/>
      <c r="AF10" s="272"/>
      <c r="AG10" s="273"/>
      <c r="AH10" s="272"/>
      <c r="AI10" s="273"/>
      <c r="AJ10" s="272"/>
      <c r="AK10" s="273"/>
      <c r="AL10" s="272">
        <v>1.45</v>
      </c>
      <c r="AM10" s="273">
        <v>-0.3696</v>
      </c>
      <c r="AN10" s="272"/>
      <c r="AO10" s="273"/>
      <c r="AP10" s="272"/>
      <c r="AQ10" s="273"/>
      <c r="AR10" s="272"/>
      <c r="AS10" s="273"/>
      <c r="AT10" s="272"/>
      <c r="AU10" s="273"/>
      <c r="AV10" s="272"/>
      <c r="AW10" s="273"/>
      <c r="AX10" s="314"/>
      <c r="AY10" s="315"/>
    </row>
    <row r="11" s="82" customFormat="1" ht="33.75" customHeight="1" spans="1:51">
      <c r="A11" s="267" t="s">
        <v>103</v>
      </c>
      <c r="B11" s="268">
        <v>1632.619383</v>
      </c>
      <c r="C11" s="269">
        <v>-0.26062837757056</v>
      </c>
      <c r="D11" s="268">
        <v>1161.74259</v>
      </c>
      <c r="E11" s="269">
        <v>-0.27500000478968</v>
      </c>
      <c r="F11" s="268">
        <v>248.30523</v>
      </c>
      <c r="G11" s="269">
        <v>-0.370240476433302</v>
      </c>
      <c r="H11" s="268">
        <v>736.988293</v>
      </c>
      <c r="I11" s="269">
        <v>-0.35061772483311</v>
      </c>
      <c r="J11" s="268">
        <v>124.867892</v>
      </c>
      <c r="K11" s="269">
        <v>-0.288650734175594</v>
      </c>
      <c r="L11" s="268">
        <v>131.211206</v>
      </c>
      <c r="M11" s="269">
        <v>-0.427453860845906</v>
      </c>
      <c r="N11" s="268">
        <v>18.121001</v>
      </c>
      <c r="O11" s="269">
        <v>-0.35264147342665</v>
      </c>
      <c r="P11" s="268">
        <v>167.498299</v>
      </c>
      <c r="Q11" s="269">
        <v>-0.18031814255758</v>
      </c>
      <c r="R11" s="268">
        <v>29.370289</v>
      </c>
      <c r="S11" s="269">
        <v>-0.300628425729125</v>
      </c>
      <c r="T11" s="268">
        <v>4.886408</v>
      </c>
      <c r="U11" s="269">
        <v>0.251948608290662</v>
      </c>
      <c r="V11" s="268">
        <v>80.010408</v>
      </c>
      <c r="W11" s="269">
        <v>4.82988453083986</v>
      </c>
      <c r="X11" s="268">
        <v>470.876793</v>
      </c>
      <c r="Y11" s="269">
        <v>-0.22260853333705</v>
      </c>
      <c r="Z11" s="268">
        <v>19.361112</v>
      </c>
      <c r="AA11" s="269">
        <v>-0.169729421525475</v>
      </c>
      <c r="AB11" s="268">
        <v>0.381858</v>
      </c>
      <c r="AC11" s="269">
        <v>1.04427337066501</v>
      </c>
      <c r="AD11" s="268">
        <v>64.197619</v>
      </c>
      <c r="AE11" s="269">
        <v>-0.340042936630834</v>
      </c>
      <c r="AF11" s="268">
        <v>0.770425</v>
      </c>
      <c r="AG11" s="269"/>
      <c r="AH11" s="268">
        <v>0</v>
      </c>
      <c r="AI11" s="269">
        <v>0</v>
      </c>
      <c r="AJ11" s="268">
        <v>0</v>
      </c>
      <c r="AK11" s="269">
        <v>0</v>
      </c>
      <c r="AL11" s="268">
        <v>386.165779</v>
      </c>
      <c r="AM11" s="269">
        <v>-0.20367121419359</v>
      </c>
      <c r="AN11" s="268">
        <v>386.165779</v>
      </c>
      <c r="AO11" s="269">
        <v>-0.20367121419359</v>
      </c>
      <c r="AP11" s="268">
        <v>0</v>
      </c>
      <c r="AQ11" s="269">
        <v>0</v>
      </c>
      <c r="AR11" s="268">
        <v>0</v>
      </c>
      <c r="AS11" s="269">
        <v>0</v>
      </c>
      <c r="AT11" s="268">
        <v>0</v>
      </c>
      <c r="AU11" s="269">
        <v>0</v>
      </c>
      <c r="AV11" s="268">
        <v>0</v>
      </c>
      <c r="AW11" s="269">
        <v>0</v>
      </c>
      <c r="AX11" s="312">
        <v>0</v>
      </c>
      <c r="AY11" s="313"/>
    </row>
    <row r="12" s="82" customFormat="1" ht="33.75" customHeight="1" spans="1:51">
      <c r="A12" s="267" t="s">
        <v>104</v>
      </c>
      <c r="B12" s="268">
        <v>968.174595999998</v>
      </c>
      <c r="C12" s="269">
        <v>0.0127173720571197</v>
      </c>
      <c r="D12" s="268">
        <v>907.997778999998</v>
      </c>
      <c r="E12" s="269">
        <v>-0.589287650669498</v>
      </c>
      <c r="F12" s="268">
        <v>152.639104</v>
      </c>
      <c r="G12" s="269">
        <v>-2.81176404180157</v>
      </c>
      <c r="H12" s="268">
        <v>671.176155999998</v>
      </c>
      <c r="I12" s="269">
        <v>-0.481734297486018</v>
      </c>
      <c r="J12" s="268">
        <v>15.4947359999999</v>
      </c>
      <c r="K12" s="269">
        <v>1</v>
      </c>
      <c r="L12" s="268">
        <v>118.894982</v>
      </c>
      <c r="M12" s="269">
        <v>-2.36507489441396</v>
      </c>
      <c r="N12" s="268">
        <v>21.87706</v>
      </c>
      <c r="O12" s="269">
        <v>0.12357985945095</v>
      </c>
      <c r="P12" s="268">
        <v>174.202157</v>
      </c>
      <c r="Q12" s="269">
        <v>-1.06064232029002</v>
      </c>
      <c r="R12" s="268">
        <v>4.377844</v>
      </c>
      <c r="S12" s="269">
        <v>-2.07738352485835</v>
      </c>
      <c r="T12" s="268">
        <v>10.393307</v>
      </c>
      <c r="U12" s="269">
        <v>-2.61935772704492</v>
      </c>
      <c r="V12" s="268">
        <v>10.476519</v>
      </c>
      <c r="W12" s="269">
        <v>-0.845431006234036</v>
      </c>
      <c r="X12" s="268">
        <v>60.176817</v>
      </c>
      <c r="Y12" s="269">
        <v>0.454957396633319</v>
      </c>
      <c r="Z12" s="268">
        <v>10.103772</v>
      </c>
      <c r="AA12" s="269">
        <v>0.931465991116981</v>
      </c>
      <c r="AB12" s="268">
        <v>0.72728</v>
      </c>
      <c r="AC12" s="269">
        <v>1</v>
      </c>
      <c r="AD12" s="268">
        <v>35.377339</v>
      </c>
      <c r="AE12" s="269">
        <v>0.867073608899754</v>
      </c>
      <c r="AF12" s="268"/>
      <c r="AG12" s="269"/>
      <c r="AH12" s="268"/>
      <c r="AI12" s="269"/>
      <c r="AJ12" s="268"/>
      <c r="AK12" s="269"/>
      <c r="AL12" s="268">
        <v>13.138427</v>
      </c>
      <c r="AM12" s="269">
        <v>-0.972329412036955</v>
      </c>
      <c r="AN12" s="268"/>
      <c r="AO12" s="269"/>
      <c r="AP12" s="268">
        <v>0.829999</v>
      </c>
      <c r="AQ12" s="269">
        <v>-0.795892525171594</v>
      </c>
      <c r="AR12" s="268"/>
      <c r="AS12" s="269"/>
      <c r="AT12" s="268"/>
      <c r="AU12" s="269"/>
      <c r="AV12" s="268"/>
      <c r="AW12" s="269"/>
      <c r="AX12" s="312"/>
      <c r="AY12" s="313"/>
    </row>
    <row r="13" s="82" customFormat="1" ht="33.75" customHeight="1" spans="1:51">
      <c r="A13" s="267" t="s">
        <v>105</v>
      </c>
      <c r="B13" s="268">
        <v>334.743905</v>
      </c>
      <c r="C13" s="269">
        <v>-0.157335246412247</v>
      </c>
      <c r="D13" s="268">
        <v>312.922488</v>
      </c>
      <c r="E13" s="269">
        <v>-0.171907392841972</v>
      </c>
      <c r="F13" s="268">
        <v>5.07881</v>
      </c>
      <c r="G13" s="269">
        <v>-0.474934933020426</v>
      </c>
      <c r="H13" s="268">
        <v>209.879278</v>
      </c>
      <c r="I13" s="269">
        <v>-0.151519430659979</v>
      </c>
      <c r="J13" s="268"/>
      <c r="K13" s="269"/>
      <c r="L13" s="268">
        <v>3.88</v>
      </c>
      <c r="M13" s="269">
        <v>-0.501815164695027</v>
      </c>
      <c r="N13" s="268">
        <v>5.044225</v>
      </c>
      <c r="O13" s="269">
        <v>-0.473691486786531</v>
      </c>
      <c r="P13" s="268">
        <v>45.47866</v>
      </c>
      <c r="Q13" s="269">
        <v>-0.360928256293644</v>
      </c>
      <c r="R13" s="268">
        <v>50.03</v>
      </c>
      <c r="S13" s="269">
        <v>0.0486271221966045</v>
      </c>
      <c r="T13" s="268">
        <v>0.47</v>
      </c>
      <c r="U13" s="269">
        <v>-0.717081874097822</v>
      </c>
      <c r="V13" s="268">
        <v>2.017656</v>
      </c>
      <c r="W13" s="269">
        <v>3.97648469063087</v>
      </c>
      <c r="X13" s="268">
        <v>21.821417</v>
      </c>
      <c r="Y13" s="269">
        <v>0.127080275857452</v>
      </c>
      <c r="Z13" s="268">
        <v>0.507548</v>
      </c>
      <c r="AA13" s="269">
        <v>0.257010109615775</v>
      </c>
      <c r="AB13" s="268">
        <v>5.301908</v>
      </c>
      <c r="AC13" s="269">
        <v>1.29763017566212</v>
      </c>
      <c r="AD13" s="268">
        <v>6.816763</v>
      </c>
      <c r="AE13" s="269">
        <v>-0.0303436048603137</v>
      </c>
      <c r="AF13" s="268"/>
      <c r="AG13" s="269"/>
      <c r="AH13" s="268"/>
      <c r="AI13" s="269"/>
      <c r="AJ13" s="268"/>
      <c r="AK13" s="269"/>
      <c r="AL13" s="268">
        <v>5.081798</v>
      </c>
      <c r="AM13" s="269">
        <v>0.137095489386687</v>
      </c>
      <c r="AN13" s="268"/>
      <c r="AO13" s="269"/>
      <c r="AP13" s="268">
        <v>4.1134</v>
      </c>
      <c r="AQ13" s="269">
        <v>-0.201359091350354</v>
      </c>
      <c r="AR13" s="268"/>
      <c r="AS13" s="269"/>
      <c r="AT13" s="268"/>
      <c r="AU13" s="269"/>
      <c r="AV13" s="268"/>
      <c r="AW13" s="269"/>
      <c r="AX13" s="312"/>
      <c r="AY13" s="313"/>
    </row>
    <row r="14" s="82" customFormat="1" ht="33.75" customHeight="1" spans="1:51">
      <c r="A14" s="267" t="s">
        <v>106</v>
      </c>
      <c r="B14" s="274">
        <v>3337.85</v>
      </c>
      <c r="C14" s="269">
        <v>-0.119588841645477</v>
      </c>
      <c r="D14" s="274">
        <v>2448.33</v>
      </c>
      <c r="E14" s="269">
        <v>-0.241314876962694</v>
      </c>
      <c r="F14" s="274">
        <v>149.66</v>
      </c>
      <c r="G14" s="269">
        <v>-0.540906162765729</v>
      </c>
      <c r="H14" s="274">
        <v>2031.37</v>
      </c>
      <c r="I14" s="269">
        <v>-0.272270346566931</v>
      </c>
      <c r="J14" s="274"/>
      <c r="K14" s="269"/>
      <c r="L14" s="274">
        <v>125.45</v>
      </c>
      <c r="M14" s="269">
        <v>-0.586164808339381</v>
      </c>
      <c r="N14" s="274">
        <v>2123.43</v>
      </c>
      <c r="O14" s="269">
        <v>-0.263004997917534</v>
      </c>
      <c r="P14" s="274">
        <v>277.45</v>
      </c>
      <c r="Q14" s="269">
        <v>-0.0223060116992035</v>
      </c>
      <c r="R14" s="274">
        <v>3.13</v>
      </c>
      <c r="S14" s="269">
        <v>-0.793807641633729</v>
      </c>
      <c r="T14" s="274">
        <v>1.71</v>
      </c>
      <c r="U14" s="269">
        <v>-0.77734375</v>
      </c>
      <c r="V14" s="274">
        <v>42.6</v>
      </c>
      <c r="W14" s="269">
        <v>0.0861805201427843</v>
      </c>
      <c r="X14" s="274">
        <v>889.52</v>
      </c>
      <c r="Y14" s="269">
        <v>0.57668787776734</v>
      </c>
      <c r="Z14" s="274">
        <v>20.9</v>
      </c>
      <c r="AA14" s="269">
        <v>-0.35672514619883</v>
      </c>
      <c r="AB14" s="274">
        <v>0.1</v>
      </c>
      <c r="AC14" s="269">
        <v>-0.642857142857143</v>
      </c>
      <c r="AD14" s="274">
        <v>502.31</v>
      </c>
      <c r="AE14" s="269">
        <v>2.06137250121892</v>
      </c>
      <c r="AF14" s="274">
        <v>54.89</v>
      </c>
      <c r="AG14" s="269">
        <v>5.56578947368421</v>
      </c>
      <c r="AH14" s="274"/>
      <c r="AI14" s="269"/>
      <c r="AJ14" s="274">
        <v>0.66</v>
      </c>
      <c r="AK14" s="269">
        <v>-0.282608695652174</v>
      </c>
      <c r="AL14" s="274">
        <v>293.28</v>
      </c>
      <c r="AM14" s="269">
        <v>-0.169578390010477</v>
      </c>
      <c r="AN14" s="274"/>
      <c r="AO14" s="269"/>
      <c r="AP14" s="274">
        <v>17.2</v>
      </c>
      <c r="AQ14" s="269">
        <v>4.30864197530864</v>
      </c>
      <c r="AR14" s="274"/>
      <c r="AS14" s="269"/>
      <c r="AT14" s="274"/>
      <c r="AU14" s="269"/>
      <c r="AV14" s="274"/>
      <c r="AW14" s="269"/>
      <c r="AX14" s="316">
        <v>0.18</v>
      </c>
      <c r="AY14" s="313">
        <v>-0.889570552147239</v>
      </c>
    </row>
    <row r="15" s="82" customFormat="1" ht="33.75" customHeight="1" spans="1:51">
      <c r="A15" s="267" t="s">
        <v>107</v>
      </c>
      <c r="B15" s="268">
        <v>954.59</v>
      </c>
      <c r="C15" s="269">
        <v>-0.123489550813531</v>
      </c>
      <c r="D15" s="268">
        <v>645.42</v>
      </c>
      <c r="E15" s="269">
        <v>-0.1905</v>
      </c>
      <c r="F15" s="268">
        <v>112.5</v>
      </c>
      <c r="G15" s="269">
        <v>-0.5944</v>
      </c>
      <c r="H15" s="268">
        <v>468.27</v>
      </c>
      <c r="I15" s="269">
        <v>-0.0119</v>
      </c>
      <c r="J15" s="268"/>
      <c r="K15" s="269"/>
      <c r="L15" s="268">
        <v>99.71</v>
      </c>
      <c r="M15" s="269">
        <v>-0.2934</v>
      </c>
      <c r="N15" s="268">
        <v>30.11</v>
      </c>
      <c r="O15" s="269">
        <v>0.1009</v>
      </c>
      <c r="P15" s="268">
        <v>51.44</v>
      </c>
      <c r="Q15" s="269">
        <v>-0.7481</v>
      </c>
      <c r="R15" s="268">
        <v>76.36</v>
      </c>
      <c r="S15" s="269">
        <v>-0.062</v>
      </c>
      <c r="T15" s="268">
        <v>1.02</v>
      </c>
      <c r="U15" s="269">
        <v>-0.8686</v>
      </c>
      <c r="V15" s="268">
        <v>12.81</v>
      </c>
      <c r="W15" s="269">
        <v>0.4775</v>
      </c>
      <c r="X15" s="268">
        <v>308.67</v>
      </c>
      <c r="Y15" s="269">
        <v>0.0578</v>
      </c>
      <c r="Z15" s="268">
        <v>6.95</v>
      </c>
      <c r="AA15" s="269">
        <v>-0.7797</v>
      </c>
      <c r="AB15" s="268">
        <v>0.02</v>
      </c>
      <c r="AC15" s="269">
        <v>1</v>
      </c>
      <c r="AD15" s="268">
        <v>250.93</v>
      </c>
      <c r="AE15" s="269">
        <v>0.3477</v>
      </c>
      <c r="AF15" s="268">
        <v>0</v>
      </c>
      <c r="AG15" s="269">
        <v>0</v>
      </c>
      <c r="AH15" s="268">
        <v>0</v>
      </c>
      <c r="AI15" s="269">
        <v>0</v>
      </c>
      <c r="AJ15" s="268">
        <v>0</v>
      </c>
      <c r="AK15" s="269">
        <v>0</v>
      </c>
      <c r="AL15" s="268">
        <v>47.94</v>
      </c>
      <c r="AM15" s="269">
        <v>-0.2373</v>
      </c>
      <c r="AN15" s="268"/>
      <c r="AO15" s="269"/>
      <c r="AP15" s="268">
        <v>0.54</v>
      </c>
      <c r="AQ15" s="269">
        <v>1</v>
      </c>
      <c r="AR15" s="268"/>
      <c r="AS15" s="269"/>
      <c r="AT15" s="268"/>
      <c r="AU15" s="269"/>
      <c r="AV15" s="268"/>
      <c r="AW15" s="269"/>
      <c r="AX15" s="312">
        <v>11.16</v>
      </c>
      <c r="AY15" s="313">
        <v>-0.0045</v>
      </c>
    </row>
    <row r="16" s="82" customFormat="1" ht="33.75" customHeight="1" spans="1:51">
      <c r="A16" s="267" t="s">
        <v>108</v>
      </c>
      <c r="B16" s="268">
        <v>3562.16</v>
      </c>
      <c r="C16" s="269">
        <v>0.0327</v>
      </c>
      <c r="D16" s="268">
        <v>2712.07</v>
      </c>
      <c r="E16" s="269">
        <v>0.0192</v>
      </c>
      <c r="F16" s="268">
        <v>302.65</v>
      </c>
      <c r="G16" s="269">
        <v>-0.532399110067363</v>
      </c>
      <c r="H16" s="268">
        <v>1864.76</v>
      </c>
      <c r="I16" s="269">
        <v>-0.10027550070202</v>
      </c>
      <c r="J16" s="268">
        <v>573.22</v>
      </c>
      <c r="K16" s="269">
        <v>0.798224425134109</v>
      </c>
      <c r="L16" s="268">
        <v>103.91</v>
      </c>
      <c r="M16" s="269">
        <v>-0.802752467729689</v>
      </c>
      <c r="N16" s="268">
        <v>38.4</v>
      </c>
      <c r="O16" s="269">
        <v>-0.307234349630164</v>
      </c>
      <c r="P16" s="268">
        <v>189.85</v>
      </c>
      <c r="Q16" s="269">
        <v>0.0403309770398377</v>
      </c>
      <c r="R16" s="268">
        <v>24.38</v>
      </c>
      <c r="S16" s="269">
        <v>1.16326530612245</v>
      </c>
      <c r="T16" s="268">
        <v>0.9</v>
      </c>
      <c r="U16" s="269">
        <v>-0.338235294117647</v>
      </c>
      <c r="V16" s="268">
        <v>20.57</v>
      </c>
      <c r="W16" s="269">
        <v>0.0570400822199383</v>
      </c>
      <c r="X16" s="268">
        <v>849.93</v>
      </c>
      <c r="Y16" s="269">
        <v>0.0785</v>
      </c>
      <c r="Z16" s="268">
        <v>24.328722</v>
      </c>
      <c r="AA16" s="269">
        <v>-0.141660575711754</v>
      </c>
      <c r="AB16" s="268">
        <v>10.213495</v>
      </c>
      <c r="AC16" s="269">
        <v>-0.108029485213945</v>
      </c>
      <c r="AD16" s="268">
        <v>60.933286</v>
      </c>
      <c r="AE16" s="269">
        <v>-0.132772265967206</v>
      </c>
      <c r="AF16" s="268"/>
      <c r="AG16" s="269"/>
      <c r="AH16" s="268">
        <v>562.447846</v>
      </c>
      <c r="AI16" s="269">
        <v>0.0601547451106902</v>
      </c>
      <c r="AJ16" s="268">
        <v>1.365555</v>
      </c>
      <c r="AK16" s="269">
        <v>-0.642268088769478</v>
      </c>
      <c r="AL16" s="268">
        <v>190.688107</v>
      </c>
      <c r="AM16" s="269">
        <v>0.342702675443143</v>
      </c>
      <c r="AN16" s="268"/>
      <c r="AO16" s="269"/>
      <c r="AP16" s="268"/>
      <c r="AQ16" s="269"/>
      <c r="AR16" s="268"/>
      <c r="AS16" s="269"/>
      <c r="AT16" s="268"/>
      <c r="AU16" s="269"/>
      <c r="AV16" s="268"/>
      <c r="AW16" s="269"/>
      <c r="AX16" s="312">
        <v>0</v>
      </c>
      <c r="AY16" s="313"/>
    </row>
    <row r="17" s="82" customFormat="1" ht="33.75" customHeight="1" spans="1:51">
      <c r="A17" s="267" t="s">
        <v>109</v>
      </c>
      <c r="B17" s="268">
        <v>394.871819</v>
      </c>
      <c r="C17" s="269">
        <v>0.220815693119408</v>
      </c>
      <c r="D17" s="268">
        <v>107.077281</v>
      </c>
      <c r="E17" s="269">
        <v>-0.605754927608647</v>
      </c>
      <c r="F17" s="268">
        <v>13.36111</v>
      </c>
      <c r="G17" s="269">
        <v>-0.905419750536576</v>
      </c>
      <c r="H17" s="268">
        <v>76.12</v>
      </c>
      <c r="I17" s="269">
        <v>-0.689879375992163</v>
      </c>
      <c r="J17" s="268"/>
      <c r="K17" s="269"/>
      <c r="L17" s="268">
        <v>8.957289</v>
      </c>
      <c r="M17" s="269">
        <v>-0.786832722513089</v>
      </c>
      <c r="N17" s="268">
        <v>17.291568</v>
      </c>
      <c r="O17" s="269">
        <v>-0.0650572474796684</v>
      </c>
      <c r="P17" s="268">
        <v>13.304321</v>
      </c>
      <c r="Q17" s="269">
        <v>0.823929142665683</v>
      </c>
      <c r="R17" s="268"/>
      <c r="S17" s="269"/>
      <c r="T17" s="268"/>
      <c r="U17" s="269"/>
      <c r="V17" s="268">
        <v>0.365866</v>
      </c>
      <c r="W17" s="269">
        <v>0.394524296860409</v>
      </c>
      <c r="X17" s="268">
        <v>287.794538</v>
      </c>
      <c r="Y17" s="269">
        <v>4.55098663523491</v>
      </c>
      <c r="Z17" s="268">
        <v>0.922466</v>
      </c>
      <c r="AA17" s="269">
        <v>-0.323692882934071</v>
      </c>
      <c r="AB17" s="268">
        <v>0.075019</v>
      </c>
      <c r="AC17" s="269">
        <v>0.325330365345205</v>
      </c>
      <c r="AD17" s="268">
        <v>51.288715</v>
      </c>
      <c r="AE17" s="269">
        <v>0.167268856541271</v>
      </c>
      <c r="AF17" s="268"/>
      <c r="AG17" s="269"/>
      <c r="AH17" s="268"/>
      <c r="AI17" s="269"/>
      <c r="AJ17" s="268"/>
      <c r="AK17" s="269"/>
      <c r="AL17" s="268">
        <v>80.232192</v>
      </c>
      <c r="AM17" s="269">
        <v>11.3649062632249</v>
      </c>
      <c r="AN17" s="268"/>
      <c r="AO17" s="269"/>
      <c r="AP17" s="268">
        <v>155.276146</v>
      </c>
      <c r="AQ17" s="269">
        <v>0</v>
      </c>
      <c r="AR17" s="268"/>
      <c r="AS17" s="269"/>
      <c r="AT17" s="268"/>
      <c r="AU17" s="269"/>
      <c r="AV17" s="268"/>
      <c r="AW17" s="269"/>
      <c r="AX17" s="312"/>
      <c r="AY17" s="313"/>
    </row>
    <row r="18" s="82" customFormat="1" ht="33.75" customHeight="1" spans="1:51">
      <c r="A18" s="267" t="s">
        <v>110</v>
      </c>
      <c r="B18" s="268">
        <v>4644.2623</v>
      </c>
      <c r="C18" s="275">
        <v>0.0025</v>
      </c>
      <c r="D18" s="268">
        <v>3310.7342</v>
      </c>
      <c r="E18" s="275">
        <v>-0.1718</v>
      </c>
      <c r="F18" s="268">
        <v>283.272538999994</v>
      </c>
      <c r="G18" s="275">
        <v>-0.627090293404008</v>
      </c>
      <c r="H18" s="268">
        <v>2069.8363</v>
      </c>
      <c r="I18" s="275">
        <v>-0.1758</v>
      </c>
      <c r="J18" s="268">
        <v>622.163</v>
      </c>
      <c r="K18" s="275">
        <v>-0.2728</v>
      </c>
      <c r="L18" s="268">
        <v>132.603</v>
      </c>
      <c r="M18" s="275">
        <v>-0.528</v>
      </c>
      <c r="N18" s="268">
        <v>59.7149</v>
      </c>
      <c r="O18" s="275">
        <v>0.4221</v>
      </c>
      <c r="P18" s="268">
        <v>369.2607</v>
      </c>
      <c r="Q18" s="275">
        <v>-0.1029</v>
      </c>
      <c r="R18" s="268">
        <v>129.2332</v>
      </c>
      <c r="S18" s="275">
        <v>0.2134</v>
      </c>
      <c r="T18" s="268">
        <v>20.946</v>
      </c>
      <c r="U18" s="275">
        <v>-0.1741</v>
      </c>
      <c r="V18" s="268">
        <v>39.5799</v>
      </c>
      <c r="W18" s="275">
        <v>-0.1268</v>
      </c>
      <c r="X18" s="268">
        <v>1333.5281</v>
      </c>
      <c r="Y18" s="275">
        <v>1.0998</v>
      </c>
      <c r="Z18" s="268">
        <v>21.1339</v>
      </c>
      <c r="AA18" s="275">
        <v>-0.0605</v>
      </c>
      <c r="AB18" s="268">
        <v>44.9764</v>
      </c>
      <c r="AC18" s="275">
        <v>0.2519</v>
      </c>
      <c r="AD18" s="268">
        <v>741.6175</v>
      </c>
      <c r="AE18" s="275">
        <v>4.3147</v>
      </c>
      <c r="AF18" s="268">
        <v>50.631</v>
      </c>
      <c r="AG18" s="275">
        <v>2.0089</v>
      </c>
      <c r="AH18" s="268">
        <v>0</v>
      </c>
      <c r="AI18" s="275">
        <v>0</v>
      </c>
      <c r="AJ18" s="268">
        <v>9.1755</v>
      </c>
      <c r="AK18" s="275">
        <v>0.0091</v>
      </c>
      <c r="AL18" s="268">
        <v>396.1818</v>
      </c>
      <c r="AM18" s="275">
        <v>0.0214</v>
      </c>
      <c r="AN18" s="268"/>
      <c r="AO18" s="275"/>
      <c r="AP18" s="268">
        <v>63.4008</v>
      </c>
      <c r="AQ18" s="275">
        <v>1.7211</v>
      </c>
      <c r="AR18" s="268"/>
      <c r="AS18" s="275"/>
      <c r="AT18" s="268">
        <v>0.4</v>
      </c>
      <c r="AU18" s="275">
        <v>0</v>
      </c>
      <c r="AV18" s="268">
        <v>0</v>
      </c>
      <c r="AW18" s="275">
        <v>0</v>
      </c>
      <c r="AX18" s="316">
        <v>6.0113</v>
      </c>
      <c r="AY18" s="282"/>
    </row>
    <row r="19" s="82" customFormat="1" ht="33.75" customHeight="1" spans="1:51">
      <c r="A19" s="267" t="s">
        <v>111</v>
      </c>
      <c r="B19" s="268">
        <v>19890.639353</v>
      </c>
      <c r="C19" s="269">
        <v>0.0460667735808593</v>
      </c>
      <c r="D19" s="268">
        <v>17359.071188</v>
      </c>
      <c r="E19" s="269">
        <v>0.0245274489108138</v>
      </c>
      <c r="F19" s="268">
        <v>2839.77511145325</v>
      </c>
      <c r="G19" s="269">
        <v>-0.236793008464373</v>
      </c>
      <c r="H19" s="268">
        <v>15197.1825048877</v>
      </c>
      <c r="I19" s="269">
        <v>0.0135205694429255</v>
      </c>
      <c r="J19" s="268">
        <v>2.41644498291016</v>
      </c>
      <c r="K19" s="269">
        <v>-0.96946682244347</v>
      </c>
      <c r="L19" s="268">
        <v>2321.14729794731</v>
      </c>
      <c r="M19" s="269">
        <v>-0.312388740605053</v>
      </c>
      <c r="N19" s="268">
        <v>337.654009909189</v>
      </c>
      <c r="O19" s="269">
        <v>0.19668097963501</v>
      </c>
      <c r="P19" s="268">
        <v>1463.41556910315</v>
      </c>
      <c r="Q19" s="269">
        <v>0.0982253158539317</v>
      </c>
      <c r="R19" s="268">
        <v>2.16877105407715</v>
      </c>
      <c r="S19" s="269">
        <v>-0.962725766328846</v>
      </c>
      <c r="T19" s="268">
        <v>207.717068589854</v>
      </c>
      <c r="U19" s="269">
        <v>2.9034156684643</v>
      </c>
      <c r="V19" s="268">
        <v>146.352264801788</v>
      </c>
      <c r="W19" s="269">
        <v>0.0139079268199964</v>
      </c>
      <c r="X19" s="268">
        <v>2531.568165</v>
      </c>
      <c r="Y19" s="269">
        <v>0.222269354599602</v>
      </c>
      <c r="Z19" s="268">
        <v>599.597799</v>
      </c>
      <c r="AA19" s="269">
        <v>0.366414349977569</v>
      </c>
      <c r="AB19" s="268">
        <v>595.796405</v>
      </c>
      <c r="AC19" s="269">
        <v>-0.185091859989315</v>
      </c>
      <c r="AD19" s="268"/>
      <c r="AE19" s="269"/>
      <c r="AF19" s="268"/>
      <c r="AG19" s="269"/>
      <c r="AH19" s="268"/>
      <c r="AI19" s="269"/>
      <c r="AJ19" s="268"/>
      <c r="AK19" s="269"/>
      <c r="AL19" s="268"/>
      <c r="AM19" s="269"/>
      <c r="AN19" s="268"/>
      <c r="AO19" s="269"/>
      <c r="AP19" s="268"/>
      <c r="AQ19" s="269"/>
      <c r="AR19" s="268"/>
      <c r="AS19" s="269"/>
      <c r="AT19" s="268"/>
      <c r="AU19" s="269"/>
      <c r="AV19" s="268"/>
      <c r="AW19" s="269"/>
      <c r="AX19" s="312"/>
      <c r="AY19" s="313"/>
    </row>
    <row r="20" s="82" customFormat="1" ht="33.75" customHeight="1" spans="1:51">
      <c r="A20" s="276" t="s">
        <v>112</v>
      </c>
      <c r="B20" s="277">
        <v>105460.721875</v>
      </c>
      <c r="C20" s="278">
        <v>0.0552</v>
      </c>
      <c r="D20" s="277">
        <v>46650.116098</v>
      </c>
      <c r="E20" s="278">
        <v>0.0966</v>
      </c>
      <c r="F20" s="277">
        <v>6443.418365</v>
      </c>
      <c r="G20" s="278">
        <v>-0.2764</v>
      </c>
      <c r="H20" s="277">
        <v>34760.393042</v>
      </c>
      <c r="I20" s="278">
        <v>0.1259</v>
      </c>
      <c r="J20" s="277">
        <v>828.895631</v>
      </c>
      <c r="K20" s="278">
        <v>-0.4353</v>
      </c>
      <c r="L20" s="277">
        <v>4071.761613</v>
      </c>
      <c r="M20" s="278">
        <v>-0.31</v>
      </c>
      <c r="N20" s="277">
        <v>1077.611652</v>
      </c>
      <c r="O20" s="278">
        <v>0.0437</v>
      </c>
      <c r="P20" s="277">
        <v>4072.545079</v>
      </c>
      <c r="Q20" s="278">
        <v>0.0442</v>
      </c>
      <c r="R20" s="277">
        <v>535.436218</v>
      </c>
      <c r="S20" s="278">
        <v>-0.0897</v>
      </c>
      <c r="T20" s="277">
        <v>4695.068204</v>
      </c>
      <c r="U20" s="278">
        <v>0.3351</v>
      </c>
      <c r="V20" s="277">
        <v>654.669626</v>
      </c>
      <c r="W20" s="278">
        <v>-0.0936</v>
      </c>
      <c r="X20" s="277">
        <v>58810.605777</v>
      </c>
      <c r="Y20" s="278">
        <v>0.0245</v>
      </c>
      <c r="Z20" s="277">
        <v>238.270387</v>
      </c>
      <c r="AA20" s="278">
        <v>-0.8876</v>
      </c>
      <c r="AB20" s="277">
        <v>658.240188</v>
      </c>
      <c r="AC20" s="278">
        <v>-0.0844</v>
      </c>
      <c r="AD20" s="277">
        <v>3124.443844</v>
      </c>
      <c r="AE20" s="278">
        <v>-0.3103</v>
      </c>
      <c r="AF20" s="277">
        <v>165.574515</v>
      </c>
      <c r="AG20" s="278">
        <v>-0.1469</v>
      </c>
      <c r="AH20" s="277">
        <v>12.314397</v>
      </c>
      <c r="AI20" s="278">
        <v>-0.4822</v>
      </c>
      <c r="AJ20" s="277">
        <v>238.206725</v>
      </c>
      <c r="AK20" s="278">
        <v>1.4015</v>
      </c>
      <c r="AL20" s="277">
        <v>1554.236411</v>
      </c>
      <c r="AM20" s="278">
        <v>-0.3856</v>
      </c>
      <c r="AN20" s="277"/>
      <c r="AO20" s="278"/>
      <c r="AP20" s="277">
        <v>259.800855</v>
      </c>
      <c r="AQ20" s="278">
        <v>0.3864</v>
      </c>
      <c r="AR20" s="277"/>
      <c r="AS20" s="278"/>
      <c r="AT20" s="277">
        <v>8201.511101</v>
      </c>
      <c r="AU20" s="278">
        <v>0.0076</v>
      </c>
      <c r="AV20" s="277">
        <v>44312.569</v>
      </c>
      <c r="AW20" s="278">
        <v>0.2319</v>
      </c>
      <c r="AX20" s="317">
        <v>45.438354</v>
      </c>
      <c r="AY20" s="318">
        <v>-0.9843</v>
      </c>
    </row>
    <row r="21" s="203" customFormat="1" ht="33.75" customHeight="1" spans="1:51">
      <c r="A21" s="279" t="s">
        <v>113</v>
      </c>
      <c r="B21" s="268">
        <v>12026.983379</v>
      </c>
      <c r="C21" s="269">
        <v>0.190795429835439</v>
      </c>
      <c r="D21" s="268">
        <v>8366.551834</v>
      </c>
      <c r="E21" s="269">
        <v>0.0739490149359865</v>
      </c>
      <c r="F21" s="268">
        <v>978.162043</v>
      </c>
      <c r="G21" s="269">
        <v>-0.216736942510774</v>
      </c>
      <c r="H21" s="268">
        <v>5766.704189</v>
      </c>
      <c r="I21" s="269">
        <v>0.0345525579923921</v>
      </c>
      <c r="J21" s="268">
        <v>170.895866</v>
      </c>
      <c r="K21" s="269">
        <v>-0.454115600618297</v>
      </c>
      <c r="L21" s="268">
        <v>616.466656</v>
      </c>
      <c r="M21" s="269">
        <v>-0.336592456568176</v>
      </c>
      <c r="N21" s="268">
        <v>372.612246</v>
      </c>
      <c r="O21" s="269">
        <v>0.465007660959772</v>
      </c>
      <c r="P21" s="268">
        <v>978.454704</v>
      </c>
      <c r="Q21" s="269">
        <v>0.247582385159341</v>
      </c>
      <c r="R21" s="268">
        <v>212.873325</v>
      </c>
      <c r="S21" s="269">
        <v>0.0348763386817184</v>
      </c>
      <c r="T21" s="268">
        <v>483.95915</v>
      </c>
      <c r="U21" s="269">
        <v>0.282978869237817</v>
      </c>
      <c r="V21" s="268">
        <v>372.366515</v>
      </c>
      <c r="W21" s="269">
        <v>0.389557804326465</v>
      </c>
      <c r="X21" s="268">
        <v>3660.431545</v>
      </c>
      <c r="Y21" s="269">
        <v>0.584943892718475</v>
      </c>
      <c r="Z21" s="268">
        <v>251.234454</v>
      </c>
      <c r="AA21" s="269">
        <v>1.36080556403149</v>
      </c>
      <c r="AB21" s="268">
        <v>15.932028</v>
      </c>
      <c r="AC21" s="269">
        <v>-0.0989249897659279</v>
      </c>
      <c r="AD21" s="268">
        <v>350.165835</v>
      </c>
      <c r="AE21" s="269">
        <v>-0.358382924190651</v>
      </c>
      <c r="AF21" s="268">
        <v>131.581883</v>
      </c>
      <c r="AG21" s="269">
        <v>0.240173352603656</v>
      </c>
      <c r="AH21" s="268">
        <v>-0.103494</v>
      </c>
      <c r="AI21" s="269"/>
      <c r="AJ21" s="268">
        <v>2.671867</v>
      </c>
      <c r="AK21" s="269">
        <v>0.531566632197059</v>
      </c>
      <c r="AL21" s="268">
        <v>601.882106</v>
      </c>
      <c r="AM21" s="269">
        <v>0.227533733299467</v>
      </c>
      <c r="AN21" s="268"/>
      <c r="AO21" s="269"/>
      <c r="AP21" s="268">
        <v>16.694707</v>
      </c>
      <c r="AQ21" s="269">
        <v>1.47219483517671</v>
      </c>
      <c r="AR21" s="268"/>
      <c r="AS21" s="269"/>
      <c r="AT21" s="268">
        <v>2290.370649</v>
      </c>
      <c r="AU21" s="269">
        <v>1.21349220868881</v>
      </c>
      <c r="AV21" s="268"/>
      <c r="AW21" s="269"/>
      <c r="AX21" s="319">
        <v>0.00151</v>
      </c>
      <c r="AY21" s="269"/>
    </row>
    <row r="22" s="1" customFormat="1" ht="33.75" customHeight="1" spans="1:51">
      <c r="A22" s="280" t="s">
        <v>114</v>
      </c>
      <c r="B22" s="281">
        <v>12449.8861529999</v>
      </c>
      <c r="C22" s="282">
        <v>0.166852345421016</v>
      </c>
      <c r="D22" s="281">
        <v>9691.01</v>
      </c>
      <c r="E22" s="282">
        <v>0.0593</v>
      </c>
      <c r="F22" s="281">
        <v>1137.2</v>
      </c>
      <c r="G22" s="282">
        <v>-0.3105</v>
      </c>
      <c r="H22" s="281">
        <v>7979.52</v>
      </c>
      <c r="I22" s="282">
        <v>0.0669</v>
      </c>
      <c r="J22" s="281">
        <v>103.624804</v>
      </c>
      <c r="K22" s="282">
        <v>-0.128250996887353</v>
      </c>
      <c r="L22" s="281">
        <v>897.58</v>
      </c>
      <c r="M22" s="282">
        <v>-0.3756</v>
      </c>
      <c r="N22" s="281">
        <v>215.06</v>
      </c>
      <c r="O22" s="282">
        <v>-0.0476550126357006</v>
      </c>
      <c r="P22" s="281">
        <v>519.26</v>
      </c>
      <c r="Q22" s="282">
        <v>-0.0963</v>
      </c>
      <c r="R22" s="281">
        <v>149.99</v>
      </c>
      <c r="S22" s="282">
        <v>0.315</v>
      </c>
      <c r="T22" s="281">
        <v>476.35</v>
      </c>
      <c r="U22" s="282">
        <v>0.3233</v>
      </c>
      <c r="V22" s="281">
        <v>224.01</v>
      </c>
      <c r="W22" s="282">
        <v>-0.053</v>
      </c>
      <c r="X22" s="281">
        <v>2758.87615299994</v>
      </c>
      <c r="Y22" s="282">
        <v>0.813702766500113</v>
      </c>
      <c r="Z22" s="281">
        <v>930.142665</v>
      </c>
      <c r="AA22" s="282">
        <v>0.594616573482796</v>
      </c>
      <c r="AB22" s="281">
        <v>2.892465</v>
      </c>
      <c r="AC22" s="282">
        <v>-0.606473557696232</v>
      </c>
      <c r="AD22" s="281">
        <v>186.024173</v>
      </c>
      <c r="AE22" s="282">
        <v>-0.377864287178814</v>
      </c>
      <c r="AF22" s="281">
        <v>363.058636</v>
      </c>
      <c r="AG22" s="282">
        <v>195.307970979229</v>
      </c>
      <c r="AH22" s="281">
        <v>-0.06834</v>
      </c>
      <c r="AI22" s="282">
        <v>-1.97801820367508</v>
      </c>
      <c r="AJ22" s="281">
        <v>7.558551</v>
      </c>
      <c r="AK22" s="282">
        <v>-0.481564187489982</v>
      </c>
      <c r="AL22" s="281">
        <v>719.577153999941</v>
      </c>
      <c r="AM22" s="282">
        <v>0.254347222471805</v>
      </c>
      <c r="AN22" s="281"/>
      <c r="AO22" s="282"/>
      <c r="AP22" s="281">
        <v>85.085136</v>
      </c>
      <c r="AQ22" s="282">
        <v>4.34254160783716</v>
      </c>
      <c r="AR22" s="281"/>
      <c r="AS22" s="282"/>
      <c r="AT22" s="281">
        <v>464.605713</v>
      </c>
      <c r="AU22" s="282">
        <v>17.2089115339573</v>
      </c>
      <c r="AV22" s="281">
        <v>0</v>
      </c>
      <c r="AW22" s="282"/>
      <c r="AX22" s="320">
        <v>0</v>
      </c>
      <c r="AY22" s="321"/>
    </row>
    <row r="23" s="82" customFormat="1" ht="33.75" customHeight="1" spans="1:51">
      <c r="A23" s="283" t="s">
        <v>115</v>
      </c>
      <c r="B23" s="268">
        <v>673.29</v>
      </c>
      <c r="C23" s="269">
        <v>0.0052</v>
      </c>
      <c r="D23" s="268">
        <v>22.95</v>
      </c>
      <c r="E23" s="269">
        <v>-0.0027</v>
      </c>
      <c r="F23" s="268"/>
      <c r="G23" s="269"/>
      <c r="H23" s="268">
        <v>20</v>
      </c>
      <c r="I23" s="269">
        <v>-0.0034</v>
      </c>
      <c r="J23" s="268"/>
      <c r="K23" s="269"/>
      <c r="L23" s="268"/>
      <c r="M23" s="269"/>
      <c r="N23" s="268">
        <v>0.23</v>
      </c>
      <c r="O23" s="269">
        <v>-0.007</v>
      </c>
      <c r="P23" s="268">
        <v>1.27</v>
      </c>
      <c r="Q23" s="269">
        <v>-0.0023</v>
      </c>
      <c r="R23" s="268"/>
      <c r="S23" s="269"/>
      <c r="T23" s="268"/>
      <c r="U23" s="269"/>
      <c r="V23" s="268">
        <v>1.45</v>
      </c>
      <c r="W23" s="269">
        <v>-0.0226</v>
      </c>
      <c r="X23" s="268">
        <v>650.34</v>
      </c>
      <c r="Y23" s="269">
        <v>0.0058</v>
      </c>
      <c r="Z23" s="268">
        <v>2.49</v>
      </c>
      <c r="AA23" s="269">
        <v>-0.0033</v>
      </c>
      <c r="AB23" s="268">
        <v>0.05</v>
      </c>
      <c r="AC23" s="269">
        <v>-0.01</v>
      </c>
      <c r="AD23" s="268">
        <v>247.77</v>
      </c>
      <c r="AE23" s="269">
        <v>0.046</v>
      </c>
      <c r="AF23" s="268"/>
      <c r="AG23" s="269"/>
      <c r="AH23" s="268"/>
      <c r="AI23" s="269">
        <v>0</v>
      </c>
      <c r="AJ23" s="268">
        <v>1.5</v>
      </c>
      <c r="AK23" s="269">
        <v>-0.0038</v>
      </c>
      <c r="AL23" s="268">
        <v>15.75</v>
      </c>
      <c r="AM23" s="269">
        <v>-0.0039</v>
      </c>
      <c r="AN23" s="268"/>
      <c r="AO23" s="269"/>
      <c r="AP23" s="268">
        <v>382.81</v>
      </c>
      <c r="AQ23" s="269">
        <v>0.0015</v>
      </c>
      <c r="AR23" s="268"/>
      <c r="AS23" s="269"/>
      <c r="AT23" s="268"/>
      <c r="AU23" s="269"/>
      <c r="AV23" s="268"/>
      <c r="AW23" s="269"/>
      <c r="AX23" s="312"/>
      <c r="AY23" s="313"/>
    </row>
    <row r="24" s="257" customFormat="1" ht="33.75" customHeight="1" spans="1:51">
      <c r="A24" s="29" t="s">
        <v>116</v>
      </c>
      <c r="B24" s="284">
        <f>SUM(B7:B23)</f>
        <v>166865.42282</v>
      </c>
      <c r="C24" s="285">
        <f>Sheet1!B44</f>
        <v>0.0529372325487061</v>
      </c>
      <c r="D24" s="284">
        <f t="shared" ref="C24:AH24" si="0">SUM(D7:D23)</f>
        <v>94210.949641</v>
      </c>
      <c r="E24" s="285">
        <f>Sheet1!D44</f>
        <v>0.0184961175411969</v>
      </c>
      <c r="F24" s="284">
        <f t="shared" si="0"/>
        <v>12785.1123124532</v>
      </c>
      <c r="G24" s="285">
        <f>Sheet1!F44</f>
        <v>-0.299769510753882</v>
      </c>
      <c r="H24" s="284">
        <f t="shared" si="0"/>
        <v>72072.5454948877</v>
      </c>
      <c r="I24" s="285">
        <f>Sheet1!H44</f>
        <v>0.0234966234925466</v>
      </c>
      <c r="J24" s="284">
        <f t="shared" si="0"/>
        <v>2441.57837398291</v>
      </c>
      <c r="K24" s="285">
        <f>Sheet1!J44</f>
        <v>-0.268230236563615</v>
      </c>
      <c r="L24" s="284">
        <f t="shared" si="0"/>
        <v>8665.52526594731</v>
      </c>
      <c r="M24" s="285">
        <f>Sheet1!L44</f>
        <v>-0.347093081006675</v>
      </c>
      <c r="N24" s="284">
        <f t="shared" si="0"/>
        <v>4323.80579790919</v>
      </c>
      <c r="O24" s="285">
        <f>Sheet1!N44</f>
        <v>-0.116584877015322</v>
      </c>
      <c r="P24" s="284">
        <f t="shared" si="0"/>
        <v>8463.07451510315</v>
      </c>
      <c r="Q24" s="285">
        <f>Sheet1!P44</f>
        <v>0.629897909430735</v>
      </c>
      <c r="R24" s="284">
        <f t="shared" si="0"/>
        <v>1246.48703605408</v>
      </c>
      <c r="S24" s="285">
        <f>Sheet1!R44</f>
        <v>-0.0441711712702968</v>
      </c>
      <c r="T24" s="284">
        <f t="shared" si="0"/>
        <v>6019.00838658985</v>
      </c>
      <c r="U24" s="285">
        <f>Sheet1!T44</f>
        <v>0.338068799952749</v>
      </c>
      <c r="V24" s="284">
        <f t="shared" si="0"/>
        <v>1611.77940580179</v>
      </c>
      <c r="W24" s="285">
        <f>Sheet1!V44</f>
        <v>0.0256494836665247</v>
      </c>
      <c r="X24" s="284">
        <f t="shared" si="0"/>
        <v>72653.8131789999</v>
      </c>
      <c r="Y24" s="285">
        <f>Sheet1!X44</f>
        <v>0.0848788717746668</v>
      </c>
      <c r="Z24" s="284">
        <f t="shared" si="0"/>
        <v>2136.832335</v>
      </c>
      <c r="AA24" s="285">
        <f>Sheet1!Z44</f>
        <v>-0.372432918665567</v>
      </c>
      <c r="AB24" s="306">
        <f t="shared" si="0"/>
        <v>1335.027046</v>
      </c>
      <c r="AC24" s="285">
        <f>Sheet1!AB44</f>
        <v>-0.125158169657666</v>
      </c>
      <c r="AD24" s="284">
        <f t="shared" si="0"/>
        <v>5625.015451</v>
      </c>
      <c r="AE24" s="285">
        <f>Sheet1!AD44</f>
        <v>-0.113129007170413</v>
      </c>
      <c r="AF24" s="284">
        <f t="shared" si="0"/>
        <v>766.506459</v>
      </c>
      <c r="AG24" s="285">
        <f>Sheet1!AF44</f>
        <v>1.33696527688603</v>
      </c>
      <c r="AH24" s="284">
        <f t="shared" si="0"/>
        <v>574.590409</v>
      </c>
      <c r="AI24" s="285">
        <f>Sheet1!AH44</f>
        <v>0.0366386480607508</v>
      </c>
      <c r="AJ24" s="284">
        <f t="shared" ref="AI24:AY24" si="1">SUM(AJ7:AJ23)</f>
        <v>261.138198</v>
      </c>
      <c r="AK24" s="285">
        <f>Sheet1!AJ44</f>
        <v>0.995697268820879</v>
      </c>
      <c r="AL24" s="284">
        <f t="shared" si="1"/>
        <v>4309.45776099994</v>
      </c>
      <c r="AM24" s="285">
        <f>Sheet1!AL44</f>
        <v>-0.220800859186049</v>
      </c>
      <c r="AN24" s="284">
        <f t="shared" si="1"/>
        <v>386.165779</v>
      </c>
      <c r="AO24" s="285" t="e">
        <f>Sheet1!AN44</f>
        <v>#VALUE!</v>
      </c>
      <c r="AP24" s="284">
        <f t="shared" si="1"/>
        <v>985.751043</v>
      </c>
      <c r="AQ24" s="285">
        <f>Sheet1!AP44</f>
        <v>0.257959929067725</v>
      </c>
      <c r="AR24" s="284">
        <f t="shared" si="1"/>
        <v>0</v>
      </c>
      <c r="AS24" s="285" t="e">
        <f>Sheet1!AR44</f>
        <v>#VALUE!</v>
      </c>
      <c r="AT24" s="284">
        <f t="shared" si="1"/>
        <v>10956.887463</v>
      </c>
      <c r="AU24" s="285">
        <f>Sheet1!AT44</f>
        <v>0.190927608511154</v>
      </c>
      <c r="AV24" s="284">
        <f t="shared" si="1"/>
        <v>44312.569</v>
      </c>
      <c r="AW24" s="285">
        <f>Sheet1!AV44</f>
        <v>0.231900000000001</v>
      </c>
      <c r="AX24" s="284">
        <f t="shared" si="1"/>
        <v>62.821164</v>
      </c>
      <c r="AY24" s="285">
        <f>Sheet1!AX44</f>
        <v>-0.978434543957504</v>
      </c>
    </row>
    <row r="25" ht="47" customHeight="1" spans="1:15">
      <c r="A25" s="286" t="s">
        <v>81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</row>
  </sheetData>
  <mergeCells count="31">
    <mergeCell ref="A2:AB2"/>
    <mergeCell ref="D4:W4"/>
    <mergeCell ref="X4:AY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Z5:AA5"/>
    <mergeCell ref="AB5:AC5"/>
    <mergeCell ref="AD5:AE5"/>
    <mergeCell ref="AF5:AG5"/>
    <mergeCell ref="AH5:AI5"/>
    <mergeCell ref="AJ5:AK5"/>
    <mergeCell ref="AL5:AO5"/>
    <mergeCell ref="AP5:AS5"/>
    <mergeCell ref="AT5:AU5"/>
    <mergeCell ref="AV5:AW5"/>
    <mergeCell ref="AX5:AY5"/>
    <mergeCell ref="A25:O25"/>
    <mergeCell ref="A4:A6"/>
    <mergeCell ref="B4:B6"/>
    <mergeCell ref="C4:C6"/>
    <mergeCell ref="D5:D6"/>
    <mergeCell ref="E5:E6"/>
    <mergeCell ref="X5:X6"/>
    <mergeCell ref="Y5:Y6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44"/>
  <sheetViews>
    <sheetView workbookViewId="0">
      <selection activeCell="O6" sqref="O6"/>
    </sheetView>
  </sheetViews>
  <sheetFormatPr defaultColWidth="9" defaultRowHeight="14.25"/>
  <cols>
    <col min="1" max="1" width="9.375" customWidth="1"/>
    <col min="2" max="3" width="11.5" style="251" customWidth="1"/>
    <col min="4" max="4" width="8.375" style="249" customWidth="1"/>
    <col min="5" max="12" width="13.75"/>
    <col min="13" max="13" width="12.625"/>
    <col min="14" max="14" width="13.75"/>
    <col min="15" max="15" width="12.625"/>
    <col min="16" max="16" width="13.75"/>
    <col min="17" max="17" width="12.625"/>
    <col min="18" max="18" width="13.75"/>
    <col min="19" max="19" width="12.625"/>
    <col min="20" max="20" width="13.75"/>
    <col min="21" max="21" width="12.625"/>
    <col min="22" max="22" width="13.75"/>
    <col min="23" max="23" width="12.625"/>
    <col min="24" max="26" width="13.75"/>
    <col min="27" max="27" width="12.625"/>
    <col min="28" max="28" width="13.75"/>
    <col min="29" max="29" width="12.625"/>
    <col min="30" max="30" width="13.75"/>
    <col min="31" max="31" width="12.625"/>
    <col min="32" max="32" width="13.75"/>
    <col min="33" max="33" width="12.625"/>
    <col min="34" max="34" width="13.75"/>
    <col min="35" max="35" width="12.625"/>
    <col min="36" max="36" width="13.75"/>
    <col min="37" max="37" width="12.625"/>
    <col min="38" max="38" width="13.75"/>
    <col min="39" max="39" width="12.625"/>
    <col min="40" max="40" width="13.75"/>
    <col min="41" max="41" width="12.625"/>
    <col min="42" max="42" width="13.75"/>
    <col min="43" max="45" width="12.625"/>
    <col min="46" max="46" width="13.75"/>
    <col min="49" max="49" width="10.375"/>
    <col min="50" max="50" width="12.625"/>
  </cols>
  <sheetData>
    <row r="1" spans="1:1">
      <c r="A1" t="s">
        <v>133</v>
      </c>
    </row>
    <row r="3" spans="1:17">
      <c r="A3" s="253">
        <f>产险全市赔付本月表3!B10/(1+产险全市赔付本月表3!C10)</f>
        <v>0</v>
      </c>
      <c r="B3" s="253"/>
      <c r="C3" s="253">
        <f>产险全市赔付本月表3!D10/(1+产险全市赔付本月表3!E10)</f>
        <v>0</v>
      </c>
      <c r="D3" s="253"/>
      <c r="E3" s="253">
        <f>产险全市赔付本月表3!F10/(1+产险全市赔付本月表3!G10)</f>
        <v>0</v>
      </c>
      <c r="F3" s="253"/>
      <c r="G3" s="253">
        <f>产险全市赔付本月表3!H10/(1+产险全市赔付本月表3!I10)</f>
        <v>0</v>
      </c>
      <c r="H3" s="253"/>
      <c r="I3" s="253">
        <f>产险全市赔付本月表3!J10/(1+产险全市赔付本月表3!K10)</f>
        <v>0</v>
      </c>
      <c r="J3" s="253"/>
      <c r="K3" s="253">
        <f>产险全市赔付本月表3!L10/(1+产险全市赔付本月表3!M10)</f>
        <v>0</v>
      </c>
      <c r="L3" s="253"/>
      <c r="M3" s="253">
        <f>产险全市赔付本月表3!N10/(1+产险全市赔付本月表3!O10)</f>
        <v>0</v>
      </c>
      <c r="N3" s="253"/>
      <c r="O3" s="253">
        <f>产险全市赔付本月表3!P10/(1+产险全市赔付本月表3!Q10)</f>
        <v>0</v>
      </c>
      <c r="P3" s="253"/>
      <c r="Q3" s="253"/>
    </row>
    <row r="4" spans="1:15">
      <c r="A4" s="253">
        <f>产险全市赔付本月表3!B11/(1+产险全市赔付本月表3!C11)</f>
        <v>103.025672371638</v>
      </c>
      <c r="B4" s="253"/>
      <c r="C4" s="253">
        <f>产险全市赔付本月表3!D11/(1+产险全市赔付本月表3!E11)</f>
        <v>73.2112743917128</v>
      </c>
      <c r="D4" s="253"/>
      <c r="E4" s="253">
        <f>产险全市赔付本月表3!F11/(1+产险全市赔付本月表3!G11)</f>
        <v>29.8158958239784</v>
      </c>
      <c r="F4" s="253"/>
      <c r="G4" s="253">
        <f>产险全市赔付本月表3!H11/(1+产险全市赔付本月表3!I11)</f>
        <v>0</v>
      </c>
      <c r="H4" s="253"/>
      <c r="I4" s="253">
        <f>产险全市赔付本月表3!J11/(1+产险全市赔付本月表3!K11)</f>
        <v>0</v>
      </c>
      <c r="J4" s="253"/>
      <c r="K4" s="253">
        <f>产险全市赔付本月表3!L11/(1+产险全市赔付本月表3!M11)</f>
        <v>0</v>
      </c>
      <c r="L4" s="253"/>
      <c r="M4" s="253">
        <f>产险全市赔付本月表3!N11/(1+产险全市赔付本月表3!O11)</f>
        <v>0</v>
      </c>
      <c r="N4" s="253"/>
      <c r="O4" s="253">
        <f>产险全市赔付本月表3!P11/(1+产险全市赔付本月表3!Q11)</f>
        <v>0</v>
      </c>
    </row>
    <row r="5" spans="1:15">
      <c r="A5" s="253">
        <f>产险全市赔付本月表3!B12/(1+产险全市赔付本月表3!C12)</f>
        <v>6.62064376611495</v>
      </c>
      <c r="B5" s="253"/>
      <c r="C5" s="253">
        <f>产险全市赔付本月表3!D12/(1+产险全市赔付本月表3!E12)</f>
        <v>2.83791019658839</v>
      </c>
      <c r="D5" s="253"/>
      <c r="E5" s="253">
        <f>产险全市赔付本月表3!F12/(1+产险全市赔付本月表3!G12)</f>
        <v>3.80522993688007</v>
      </c>
      <c r="F5" s="253"/>
      <c r="G5" s="253">
        <f>产险全市赔付本月表3!H12/(1+产险全市赔付本月表3!I12)</f>
        <v>0.01</v>
      </c>
      <c r="H5" s="253"/>
      <c r="I5" s="253">
        <f>产险全市赔付本月表3!J12/(1+产险全市赔付本月表3!K12)</f>
        <v>0.02</v>
      </c>
      <c r="J5" s="253"/>
      <c r="K5" s="253">
        <f>产险全市赔付本月表3!L12/(1+产险全市赔付本月表3!M12)</f>
        <v>0</v>
      </c>
      <c r="L5" s="253"/>
      <c r="M5" s="253">
        <f>产险全市赔付本月表3!N12/(1+产险全市赔付本月表3!O12)</f>
        <v>0</v>
      </c>
      <c r="N5" s="253"/>
      <c r="O5" s="253">
        <f>产险全市赔付本月表3!P12/(1+产险全市赔付本月表3!Q12)</f>
        <v>0</v>
      </c>
    </row>
    <row r="6" spans="1:15">
      <c r="A6" s="253">
        <f>产险全市赔付本月表3!B13/(1+产险全市赔付本月表3!C13)</f>
        <v>127.781086231539</v>
      </c>
      <c r="B6" s="253"/>
      <c r="C6" s="253">
        <f>产险全市赔付本月表3!D13/(1+产险全市赔付本月表3!E13)</f>
        <v>79.9111983065724</v>
      </c>
      <c r="D6" s="253"/>
      <c r="E6" s="253">
        <f>产险全市赔付本月表3!F13/(1+产险全市赔付本月表3!G13)</f>
        <v>47.7902980899864</v>
      </c>
      <c r="F6" s="253"/>
      <c r="G6" s="253">
        <f>产险全市赔付本月表3!H13/(1+产险全市赔付本月表3!I13)</f>
        <v>0.02</v>
      </c>
      <c r="H6" s="253"/>
      <c r="I6" s="253">
        <f>产险全市赔付本月表3!J13/(1+产险全市赔付本月表3!K13)</f>
        <v>0</v>
      </c>
      <c r="J6" s="253"/>
      <c r="K6" s="253">
        <f>产险全市赔付本月表3!L13/(1+产险全市赔付本月表3!M13)</f>
        <v>0</v>
      </c>
      <c r="L6" s="253"/>
      <c r="M6" s="253">
        <f>产险全市赔付本月表3!N13/(1+产险全市赔付本月表3!O13)</f>
        <v>0</v>
      </c>
      <c r="N6" s="253"/>
      <c r="O6" s="253">
        <f>产险全市赔付本月表3!P13/(1+产险全市赔付本月表3!Q13)</f>
        <v>0</v>
      </c>
    </row>
    <row r="7" spans="1:15">
      <c r="A7" s="253">
        <f>产险全市赔付本月表3!B14/(1+产险全市赔付本月表3!C14)</f>
        <v>902.302587</v>
      </c>
      <c r="B7" s="253"/>
      <c r="C7" s="253">
        <f>产险全市赔付本月表3!D14/(1+产险全市赔付本月表3!E14)</f>
        <v>399.39392</v>
      </c>
      <c r="D7" s="253"/>
      <c r="E7" s="253">
        <f>产险全市赔付本月表3!F14/(1+产险全市赔付本月表3!G14)</f>
        <v>225.646683</v>
      </c>
      <c r="F7" s="253"/>
      <c r="G7" s="253">
        <f>产险全市赔付本月表3!H14/(1+产险全市赔付本月表3!I14)</f>
        <v>55.897396</v>
      </c>
      <c r="H7" s="253"/>
      <c r="I7" s="253">
        <f>产险全市赔付本月表3!J14/(1+产险全市赔付本月表3!K14)</f>
        <v>219.853088</v>
      </c>
      <c r="J7" s="253"/>
      <c r="K7" s="253">
        <f>产险全市赔付本月表3!L14/(1+产险全市赔付本月表3!M14)</f>
        <v>0</v>
      </c>
      <c r="L7" s="253"/>
      <c r="M7" s="253">
        <f>产险全市赔付本月表3!N14/(1+产险全市赔付本月表3!O14)</f>
        <v>0</v>
      </c>
      <c r="N7" s="253"/>
      <c r="O7" s="253" t="e">
        <f>产险全市赔付本月表3!P14/(1+产险全市赔付本月表3!Q14)</f>
        <v>#DIV/0!</v>
      </c>
    </row>
    <row r="8" spans="1:15">
      <c r="A8" s="253">
        <f>产险全市赔付本月表3!B15/(1+产险全市赔付本月表3!C15)</f>
        <v>1081.4269246534</v>
      </c>
      <c r="B8" s="253"/>
      <c r="C8" s="253">
        <f>产险全市赔付本月表3!D15/(1+产险全市赔付本月表3!E15)</f>
        <v>-10908.7922537284</v>
      </c>
      <c r="D8" s="253"/>
      <c r="E8" s="253">
        <f>产险全市赔付本月表3!F15/(1+产险全市赔付本月表3!G15)</f>
        <v>233.898997996581</v>
      </c>
      <c r="F8" s="253"/>
      <c r="G8" s="253">
        <f>产险全市赔付本月表3!H15/(1+产险全市赔付本月表3!I15)</f>
        <v>8.42370117215803</v>
      </c>
      <c r="H8" s="253"/>
      <c r="I8" s="253">
        <f>产险全市赔付本月表3!J15/(1+产险全市赔付本月表3!K15)</f>
        <v>0.377570177758675</v>
      </c>
      <c r="J8" s="253"/>
      <c r="K8" s="253">
        <f>产险全市赔付本月表3!L15/(1+产险全市赔付本月表3!M15)</f>
        <v>0</v>
      </c>
      <c r="L8" s="253"/>
      <c r="M8" s="253" t="e">
        <f>产险全市赔付本月表3!N15/(1+产险全市赔付本月表3!O15)</f>
        <v>#DIV/0!</v>
      </c>
      <c r="N8" s="253"/>
      <c r="O8" s="253">
        <f>产险全市赔付本月表3!P15/(1+产险全市赔付本月表3!Q15)</f>
        <v>0.041478</v>
      </c>
    </row>
    <row r="9" spans="1:15">
      <c r="A9" s="253">
        <f>产险全市赔付本月表3!B16/(1+产险全市赔付本月表3!C16)</f>
        <v>202.150447</v>
      </c>
      <c r="B9" s="253"/>
      <c r="C9" s="253">
        <f>产险全市赔付本月表3!D16/(1+产险全市赔付本月表3!E16)</f>
        <v>108.372753</v>
      </c>
      <c r="D9" s="253"/>
      <c r="E9" s="253">
        <f>产险全市赔付本月表3!F16/(1+产险全市赔付本月表3!G16)</f>
        <v>92.598372</v>
      </c>
      <c r="F9" s="253"/>
      <c r="G9" s="253">
        <f>产险全市赔付本月表3!H16/(1+产险全市赔付本月表3!I16)</f>
        <v>1.059196</v>
      </c>
      <c r="H9" s="253"/>
      <c r="I9" s="253">
        <f>产险全市赔付本月表3!J16/(1+产险全市赔付本月表3!K16)</f>
        <v>0.0600610000000001</v>
      </c>
      <c r="J9" s="253"/>
      <c r="K9" s="253">
        <f>产险全市赔付本月表3!L16/(1+产险全市赔付本月表3!M16)</f>
        <v>0</v>
      </c>
      <c r="L9" s="253"/>
      <c r="M9" s="253">
        <f>产险全市赔付本月表3!N16/(1+产险全市赔付本月表3!O16)</f>
        <v>0</v>
      </c>
      <c r="N9" s="253"/>
      <c r="O9" s="253">
        <f>产险全市赔付本月表3!P16/(1+产险全市赔付本月表3!Q16)</f>
        <v>0.0600649999999998</v>
      </c>
    </row>
    <row r="10" spans="1:15">
      <c r="A10" s="253">
        <f>产险全市赔付本月表3!B17/(1+产险全市赔付本月表3!C17)</f>
        <v>1463.31</v>
      </c>
      <c r="B10" s="253"/>
      <c r="C10" s="253">
        <f>产险全市赔付本月表3!D17/(1+产险全市赔付本月表3!E17)</f>
        <v>590.27</v>
      </c>
      <c r="D10" s="253"/>
      <c r="E10" s="253">
        <f>产险全市赔付本月表3!F17/(1+产险全市赔付本月表3!G17)</f>
        <v>286.06</v>
      </c>
      <c r="F10" s="253"/>
      <c r="G10" s="253">
        <f>产险全市赔付本月表3!H17/(1+产险全市赔付本月表3!I17)</f>
        <v>40.06</v>
      </c>
      <c r="H10" s="253"/>
      <c r="I10" s="253">
        <f>产险全市赔付本月表3!J17/(1+产险全市赔付本月表3!K17)</f>
        <v>188.65</v>
      </c>
      <c r="J10" s="253"/>
      <c r="K10" s="253">
        <f>产险全市赔付本月表3!L17/(1+产险全市赔付本月表3!M17)</f>
        <v>0</v>
      </c>
      <c r="L10" s="253"/>
      <c r="M10" s="253">
        <f>产险全市赔付本月表3!N17/(1+产险全市赔付本月表3!O17)</f>
        <v>0</v>
      </c>
      <c r="N10" s="253"/>
      <c r="O10" s="253">
        <f>产险全市赔付本月表3!P17/(1+产险全市赔付本月表3!Q17)</f>
        <v>358.260000000001</v>
      </c>
    </row>
    <row r="11" spans="1:15">
      <c r="A11" s="253">
        <f>产险全市赔付本月表3!B18/(1+产险全市赔付本月表3!C18)</f>
        <v>671.759197324415</v>
      </c>
      <c r="B11" s="253"/>
      <c r="C11" s="253">
        <f>产险全市赔付本月表3!D18/(1+产险全市赔付本月表3!E18)</f>
        <v>421.973965416748</v>
      </c>
      <c r="D11" s="253"/>
      <c r="E11" s="253">
        <f>产险全市赔付本月表3!F18/(1+产险全市赔付本月表3!G18)</f>
        <v>184.272175487169</v>
      </c>
      <c r="F11" s="253"/>
      <c r="G11" s="253">
        <f>产险全市赔付本月表3!H18/(1+产险全市赔付本月表3!I18)</f>
        <v>40.1090165796048</v>
      </c>
      <c r="H11" s="253"/>
      <c r="I11" s="253">
        <f>产险全市赔付本月表3!J18/(1+产险全市赔付本月表3!K18)</f>
        <v>25.3300488818752</v>
      </c>
      <c r="J11" s="253"/>
      <c r="K11" s="253">
        <f>产险全市赔付本月表3!L18/(1+产险全市赔付本月表3!M18)</f>
        <v>0</v>
      </c>
      <c r="L11" s="253"/>
      <c r="M11" s="253">
        <f>产险全市赔付本月表3!N18/(1+产险全市赔付本月表3!O18)</f>
        <v>0</v>
      </c>
      <c r="N11" s="253"/>
      <c r="O11" s="253">
        <f>产险全市赔付本月表3!P18/(1+产险全市赔付本月表3!Q18)</f>
        <v>14.215</v>
      </c>
    </row>
    <row r="12" spans="1:15">
      <c r="A12" s="253">
        <f>产险全市赔付本月表3!B19/(1+产险全市赔付本月表3!C19)</f>
        <v>1383.78378378378</v>
      </c>
      <c r="B12" s="253"/>
      <c r="C12" s="253">
        <f>产险全市赔付本月表3!D19/(1+产险全市赔付本月表3!E19)</f>
        <v>717.948717948718</v>
      </c>
      <c r="D12" s="253"/>
      <c r="E12" s="253">
        <f>产险全市赔付本月表3!F19/(1+产险全市赔付本月表3!G19)</f>
        <v>485.239631887176</v>
      </c>
      <c r="F12" s="253"/>
      <c r="G12" s="253">
        <f>产险全市赔付本月表3!H19/(1+产险全市赔付本月表3!I19)</f>
        <v>25.2127659574468</v>
      </c>
      <c r="H12" s="253"/>
      <c r="I12" s="253">
        <f>产险全市赔付本月表3!J19/(1+产险全市赔付本月表3!K19)</f>
        <v>0</v>
      </c>
      <c r="J12" s="253"/>
      <c r="K12" s="253">
        <f>产险全市赔付本月表3!L19/(1+产险全市赔付本月表3!M19)</f>
        <v>0</v>
      </c>
      <c r="L12" s="253"/>
      <c r="M12" s="253">
        <f>产险全市赔付本月表3!N19/(1+产险全市赔付本月表3!O19)</f>
        <v>0</v>
      </c>
      <c r="N12" s="253"/>
      <c r="O12" s="253">
        <f>产险全市赔付本月表3!P19/(1+产险全市赔付本月表3!Q19)</f>
        <v>36.1433087460485</v>
      </c>
    </row>
    <row r="13" spans="1:15">
      <c r="A13" s="253">
        <f>产险全市赔付本月表3!B20/(1+产险全市赔付本月表3!C20)</f>
        <v>104.116564</v>
      </c>
      <c r="B13" s="253"/>
      <c r="C13" s="253">
        <f>产险全市赔付本月表3!D20/(1+产险全市赔付本月表3!E20)</f>
        <v>65.15691</v>
      </c>
      <c r="D13" s="253"/>
      <c r="E13" s="253">
        <f>产险全市赔付本月表3!F20/(1+产险全市赔付本月表3!G20)</f>
        <v>21.372257</v>
      </c>
      <c r="F13" s="253"/>
      <c r="G13" s="253">
        <f>产险全市赔付本月表3!H20/(1+产险全市赔付本月表3!I20)</f>
        <v>1.270544</v>
      </c>
      <c r="H13" s="253"/>
      <c r="I13" s="253">
        <f>产险全市赔付本月表3!J20/(1+产险全市赔付本月表3!K20)</f>
        <v>16.316853</v>
      </c>
      <c r="J13" s="253"/>
      <c r="K13" s="253">
        <f>产险全市赔付本月表3!L20/(1+产险全市赔付本月表3!M20)</f>
        <v>0</v>
      </c>
      <c r="L13" s="253"/>
      <c r="M13" s="253">
        <f>产险全市赔付本月表3!N20/(1+产险全市赔付本月表3!O20)</f>
        <v>0</v>
      </c>
      <c r="N13" s="253"/>
      <c r="O13" s="253">
        <f>产险全市赔付本月表3!P20/(1+产险全市赔付本月表3!Q20)</f>
        <v>133.730789</v>
      </c>
    </row>
    <row r="14" spans="1:15">
      <c r="A14" s="253">
        <f>产险全市赔付本月表3!B21/(1+产险全市赔付本月表3!C21)</f>
        <v>2088.4578</v>
      </c>
      <c r="B14" s="253"/>
      <c r="C14" s="253">
        <f>产险全市赔付本月表3!D21/(1+产险全市赔付本月表3!E21)</f>
        <v>1143.0024</v>
      </c>
      <c r="D14" s="253"/>
      <c r="E14" s="253">
        <f>产险全市赔付本月表3!F21/(1+产险全市赔付本月表3!G21)</f>
        <v>866.9523</v>
      </c>
      <c r="F14" s="253"/>
      <c r="G14" s="253">
        <f>产险全市赔付本月表3!H21/(1+产险全市赔付本月表3!I21)</f>
        <v>36.9175</v>
      </c>
      <c r="H14" s="253"/>
      <c r="I14" s="253">
        <f>产险全市赔付本月表3!J21/(1+产险全市赔付本月表3!K21)</f>
        <v>27.6095</v>
      </c>
      <c r="J14" s="253"/>
      <c r="K14" s="253">
        <f>产险全市赔付本月表3!L21/(1+产险全市赔付本月表3!M21)</f>
        <v>0</v>
      </c>
      <c r="L14" s="253"/>
      <c r="M14" s="253">
        <f>产险全市赔付本月表3!N21/(1+产险全市赔付本月表3!O21)</f>
        <v>0</v>
      </c>
      <c r="N14" s="253"/>
      <c r="O14" s="253">
        <f>产险全市赔付本月表3!P21/(1+产险全市赔付本月表3!Q21)</f>
        <v>13.9659270998415</v>
      </c>
    </row>
    <row r="15" spans="1:15">
      <c r="A15" s="253">
        <f>产险全市赔付本月表3!B22/(1+产险全市赔付本月表3!C22)</f>
        <v>9141.28836459551</v>
      </c>
      <c r="B15" s="253"/>
      <c r="C15" s="253">
        <f>产险全市赔付本月表3!D22/(1+产险全市赔付本月表3!E22)</f>
        <v>4879.65454064786</v>
      </c>
      <c r="D15" s="253"/>
      <c r="E15" s="253">
        <f>产险全市赔付本月表3!F22/(1+产险全市赔付本月表3!G22)</f>
        <v>2122.901073</v>
      </c>
      <c r="F15" s="253"/>
      <c r="G15" s="253">
        <f>产险全市赔付本月表3!H22/(1+产险全市赔付本月表3!I22)</f>
        <v>0</v>
      </c>
      <c r="H15" s="253"/>
      <c r="I15" s="253">
        <f>产险全市赔付本月表3!J22/(1+产险全市赔付本月表3!K22)</f>
        <v>0</v>
      </c>
      <c r="J15" s="253"/>
      <c r="K15" s="253">
        <f>产险全市赔付本月表3!L22/(1+产险全市赔付本月表3!M22)</f>
        <v>0</v>
      </c>
      <c r="L15" s="253"/>
      <c r="M15" s="253">
        <f>产险全市赔付本月表3!N22/(1+产险全市赔付本月表3!O22)</f>
        <v>0</v>
      </c>
      <c r="N15" s="253"/>
      <c r="O15" s="253">
        <f>产险全市赔付本月表3!P22/(1+产险全市赔付本月表3!Q22)</f>
        <v>0</v>
      </c>
    </row>
    <row r="16" spans="1:15">
      <c r="A16" s="253">
        <f>产险全市赔付本月表3!B23/(1+产险全市赔付本月表3!C23)</f>
        <v>39025.6113547972</v>
      </c>
      <c r="B16" s="253"/>
      <c r="C16" s="253">
        <f>产险全市赔付本月表3!D23/(1+产险全市赔付本月表3!E23)</f>
        <v>11953.6343763905</v>
      </c>
      <c r="D16" s="253"/>
      <c r="E16" s="253">
        <f>产险全市赔付本月表3!F23/(1+产险全市赔付本月表3!G23)</f>
        <v>5228.45209017959</v>
      </c>
      <c r="F16" s="253"/>
      <c r="G16" s="253">
        <f>产险全市赔付本月表3!H23/(1+产险全市赔付本月表3!I23)</f>
        <v>799.832549435817</v>
      </c>
      <c r="H16" s="253"/>
      <c r="I16" s="253">
        <f>产险全市赔付本月表3!J23/(1+产险全市赔付本月表3!K23)</f>
        <v>1831.77236389095</v>
      </c>
      <c r="J16" s="253"/>
      <c r="K16" s="253">
        <f>产险全市赔付本月表3!L23/(1+产险全市赔付本月表3!M23)</f>
        <v>1736.42321288921</v>
      </c>
      <c r="L16" s="253"/>
      <c r="M16" s="253">
        <f>产险全市赔付本月表3!N23/(1+产险全市赔付本月表3!O23)</f>
        <v>16679.5886987017</v>
      </c>
      <c r="N16" s="253"/>
      <c r="O16" s="253">
        <f>产险全市赔付本月表3!P23/(1+产险全市赔付本月表3!Q23)</f>
        <v>796.580715630885</v>
      </c>
    </row>
    <row r="17" spans="1:15">
      <c r="A17" s="253">
        <f>产险全市赔付本月表3!B24/(1+产险全市赔付本月表3!C24)</f>
        <v>3411.466174</v>
      </c>
      <c r="B17" s="253"/>
      <c r="C17" s="253">
        <f>产险全市赔付本月表3!D24/(1+产险全市赔付本月表3!E24)</f>
        <v>2001.036195</v>
      </c>
      <c r="D17" s="253"/>
      <c r="E17" s="253">
        <f>产险全市赔付本月表3!F24/(1+产险全市赔付本月表3!G24)</f>
        <v>1052.452548</v>
      </c>
      <c r="F17" s="253"/>
      <c r="G17" s="253">
        <f>产险全市赔付本月表3!H24/(1+产险全市赔付本月表3!I24)</f>
        <v>69.263969</v>
      </c>
      <c r="H17" s="253"/>
      <c r="I17" s="253">
        <f>产险全市赔付本月表3!J24/(1+产险全市赔付本月表3!K24)</f>
        <v>244.585066</v>
      </c>
      <c r="J17" s="253"/>
      <c r="K17" s="253">
        <f>产险全市赔付本月表3!L24/(1+产险全市赔付本月表3!M24)</f>
        <v>6.82</v>
      </c>
      <c r="L17" s="253"/>
      <c r="M17" s="253">
        <f>产险全市赔付本月表3!N24/(1+产险全市赔付本月表3!O24)</f>
        <v>0</v>
      </c>
      <c r="N17" s="253"/>
      <c r="O17" s="253">
        <f>产险全市赔付本月表3!P24/(1+产险全市赔付本月表3!Q24)</f>
        <v>37.308396</v>
      </c>
    </row>
    <row r="18" spans="1:15">
      <c r="A18" s="253">
        <f>产险全市赔付本月表3!B25/(1+产险全市赔付本月表3!C25)</f>
        <v>3673.137413</v>
      </c>
      <c r="B18" s="253"/>
      <c r="C18" s="253">
        <f>产险全市赔付本月表3!D25/(1+产险全市赔付本月表3!E25)</f>
        <v>2184.935098</v>
      </c>
      <c r="D18" s="253"/>
      <c r="E18" s="253">
        <f>产险全市赔付本月表3!F25/(1+产险全市赔付本月表3!G25)</f>
        <v>1060.869937</v>
      </c>
      <c r="F18" s="253"/>
      <c r="G18" s="253">
        <f>产险全市赔付本月表3!H25/(1+产险全市赔付本月表3!I25)</f>
        <v>283.951097</v>
      </c>
      <c r="H18" s="253"/>
      <c r="I18" s="253">
        <f>产险全市赔付本月表3!J25/(1+产险全市赔付本月表3!K25)</f>
        <v>125.352591</v>
      </c>
      <c r="J18" s="253"/>
      <c r="K18" s="253">
        <f>产险全市赔付本月表3!L25/(1+产险全市赔付本月表3!M25)</f>
        <v>3.14</v>
      </c>
      <c r="L18" s="253"/>
      <c r="M18" s="253">
        <f>产险全市赔付本月表3!N25/(1+产险全市赔付本月表3!O25)</f>
        <v>0</v>
      </c>
      <c r="N18" s="253"/>
      <c r="O18" s="253">
        <f>产险全市赔付本月表3!P25/(1+产险全市赔付本月表3!Q25)</f>
        <v>14.88869</v>
      </c>
    </row>
    <row r="19" spans="1:15">
      <c r="A19" s="253">
        <f>产险全市赔付本月表3!B26/(1+产险全市赔付本月表3!C26)</f>
        <v>432.022037502416</v>
      </c>
      <c r="B19" s="253"/>
      <c r="C19" s="253">
        <f>产险全市赔付本月表3!D26/(1+产险全市赔付本月表3!E26)</f>
        <v>4.75229542932096</v>
      </c>
      <c r="D19" s="253"/>
      <c r="E19" s="253">
        <f>产险全市赔付本月表3!F26/(1+产险全市赔付本月表3!G26)</f>
        <v>12.7301841473179</v>
      </c>
      <c r="F19" s="253"/>
      <c r="G19" s="253">
        <f>产险全市赔付本月表3!H26/(1+产险全市赔付本月表3!I26)</f>
        <v>0</v>
      </c>
      <c r="H19" s="253"/>
      <c r="I19" s="253">
        <f>产险全市赔付本月表3!J26/(1+产险全市赔付本月表3!K26)</f>
        <v>0</v>
      </c>
      <c r="J19" s="253"/>
      <c r="K19" s="253">
        <f>产险全市赔付本月表3!L26/(1+产险全市赔付本月表3!M26)</f>
        <v>0</v>
      </c>
      <c r="L19" s="253"/>
      <c r="M19" s="253">
        <f>产险全市赔付本月表3!N26/(1+产险全市赔付本月表3!O26)</f>
        <v>0</v>
      </c>
      <c r="N19" s="253"/>
      <c r="O19" s="253">
        <f>产险全市赔付本月表3!P26/(1+产险全市赔付本月表3!Q26)</f>
        <v>391.326530612245</v>
      </c>
    </row>
    <row r="20" spans="1:15">
      <c r="A20" s="253">
        <f>SUM(A3:A19)</f>
        <v>63818.260050026</v>
      </c>
      <c r="B20" s="253">
        <f t="shared" ref="B20:O20" si="0">SUM(B3:B19)</f>
        <v>0</v>
      </c>
      <c r="C20" s="253">
        <f t="shared" si="0"/>
        <v>13717.2993009996</v>
      </c>
      <c r="D20" s="253">
        <f t="shared" si="0"/>
        <v>0</v>
      </c>
      <c r="E20" s="253">
        <f t="shared" si="0"/>
        <v>11954.8576735487</v>
      </c>
      <c r="F20" s="253">
        <f t="shared" si="0"/>
        <v>0</v>
      </c>
      <c r="G20" s="253">
        <f t="shared" si="0"/>
        <v>1362.02773514503</v>
      </c>
      <c r="H20" s="253">
        <f t="shared" si="0"/>
        <v>0</v>
      </c>
      <c r="I20" s="253">
        <f t="shared" si="0"/>
        <v>2679.92714195058</v>
      </c>
      <c r="J20" s="253">
        <f t="shared" si="0"/>
        <v>0</v>
      </c>
      <c r="K20" s="253">
        <f t="shared" si="0"/>
        <v>1746.38321288921</v>
      </c>
      <c r="L20" s="253">
        <f t="shared" si="0"/>
        <v>0</v>
      </c>
      <c r="M20" s="253" t="e">
        <f t="shared" si="0"/>
        <v>#DIV/0!</v>
      </c>
      <c r="N20" s="253">
        <f t="shared" si="0"/>
        <v>0</v>
      </c>
      <c r="O20" s="253" t="e">
        <f t="shared" si="0"/>
        <v>#DIV/0!</v>
      </c>
    </row>
    <row r="21" s="249" customFormat="1" spans="2:16">
      <c r="B21" s="249">
        <f>(产险全市赔付本月表3!B27-A20)/A20</f>
        <v>-0.204576346515744</v>
      </c>
      <c r="D21" s="249">
        <f>(产险全市赔付本月表3!D27-C20)/C20</f>
        <v>0.445667942927719</v>
      </c>
      <c r="F21" s="249">
        <f>(产险全市赔付本月表3!F27-E20)/E20</f>
        <v>-0.138467712519183</v>
      </c>
      <c r="H21" s="249">
        <f>(产险全市赔付本月表3!H27-G20)/G20</f>
        <v>-0.177600868105134</v>
      </c>
      <c r="J21" s="249">
        <f>(产险全市赔付本月表3!J27-I20)/I20</f>
        <v>-0.00436254320782448</v>
      </c>
      <c r="L21" s="249">
        <f>(产险全市赔付本月表3!L27-K20)/K20</f>
        <v>0.677771685718717</v>
      </c>
      <c r="N21" s="249" t="e">
        <f>(产险全市赔付本月表3!N27-M20)/M20</f>
        <v>#DIV/0!</v>
      </c>
      <c r="P21" s="249" t="e">
        <f>(产险全市赔付本月表3!P27-O20)/O20</f>
        <v>#DIV/0!</v>
      </c>
    </row>
    <row r="22" spans="1:1">
      <c r="A22" s="253"/>
    </row>
    <row r="23" spans="1:1">
      <c r="A23" s="253"/>
    </row>
    <row r="24" spans="1:1">
      <c r="A24" s="253" t="s">
        <v>134</v>
      </c>
    </row>
    <row r="25" spans="1:1">
      <c r="A25" t="s">
        <v>135</v>
      </c>
    </row>
    <row r="26" spans="1:50">
      <c r="A26">
        <f>'产险全市保费（累计数）4'!B7/(1+'产险全市保费（累计数）4'!C7)</f>
        <v>0</v>
      </c>
      <c r="B26">
        <f>'产险全市保费（累计数）4'!C7/(1+'产险全市保费（累计数）4'!D7)</f>
        <v>0</v>
      </c>
      <c r="C26">
        <f>'产险全市保费（累计数）4'!D7/(1+'产险全市保费（累计数）4'!E7)</f>
        <v>0</v>
      </c>
      <c r="D26">
        <f>'产险全市保费（累计数）4'!E7/(1+'产险全市保费（累计数）4'!F7)</f>
        <v>0</v>
      </c>
      <c r="E26">
        <f>'产险全市保费（累计数）4'!F7/(1+'产险全市保费（累计数）4'!G7)</f>
        <v>0</v>
      </c>
      <c r="F26">
        <f>'产险全市保费（累计数）4'!G7/(1+'产险全市保费（累计数）4'!H7)</f>
        <v>0</v>
      </c>
      <c r="G26">
        <f>'产险全市保费（累计数）4'!H7/(1+'产险全市保费（累计数）4'!I7)</f>
        <v>0</v>
      </c>
      <c r="H26">
        <f>'产险全市保费（累计数）4'!I7/(1+'产险全市保费（累计数）4'!J7)</f>
        <v>0</v>
      </c>
      <c r="I26">
        <f>'产险全市保费（累计数）4'!J7/(1+'产险全市保费（累计数）4'!K7)</f>
        <v>0</v>
      </c>
      <c r="J26">
        <f>'产险全市保费（累计数）4'!K7/(1+'产险全市保费（累计数）4'!L7)</f>
        <v>0</v>
      </c>
      <c r="K26">
        <f>'产险全市保费（累计数）4'!L7/(1+'产险全市保费（累计数）4'!M7)</f>
        <v>0</v>
      </c>
      <c r="L26">
        <f>'产险全市保费（累计数）4'!M7/(1+'产险全市保费（累计数）4'!N7)</f>
        <v>0</v>
      </c>
      <c r="M26">
        <f>'产险全市保费（累计数）4'!N7/(1+'产险全市保费（累计数）4'!O7)</f>
        <v>0</v>
      </c>
      <c r="N26">
        <f>'产险全市保费（累计数）4'!O7/(1+'产险全市保费（累计数）4'!P7)</f>
        <v>0</v>
      </c>
      <c r="O26">
        <f>'产险全市保费（累计数）4'!P7/(1+'产险全市保费（累计数）4'!Q7)</f>
        <v>0</v>
      </c>
      <c r="P26">
        <f>'产险全市保费（累计数）4'!Q7/(1+'产险全市保费（累计数）4'!R7)</f>
        <v>0</v>
      </c>
      <c r="Q26">
        <f>'产险全市保费（累计数）4'!R7/(1+'产险全市保费（累计数）4'!S7)</f>
        <v>0</v>
      </c>
      <c r="R26">
        <f>'产险全市保费（累计数）4'!S7/(1+'产险全市保费（累计数）4'!T7)</f>
        <v>0</v>
      </c>
      <c r="S26">
        <f>'产险全市保费（累计数）4'!T7/(1+'产险全市保费（累计数）4'!U7)</f>
        <v>0</v>
      </c>
      <c r="T26">
        <f>'产险全市保费（累计数）4'!U7/(1+'产险全市保费（累计数）4'!V7)</f>
        <v>0</v>
      </c>
      <c r="U26">
        <f>'产险全市保费（累计数）4'!V7/(1+'产险全市保费（累计数）4'!W7)</f>
        <v>0</v>
      </c>
      <c r="V26">
        <f>'产险全市保费（累计数）4'!W7/(1+'产险全市保费（累计数）4'!X7)</f>
        <v>0</v>
      </c>
      <c r="W26">
        <f>'产险全市保费（累计数）4'!X7/(1+'产险全市保费（累计数）4'!Y7)</f>
        <v>0</v>
      </c>
      <c r="X26">
        <f>'产险全市保费（累计数）4'!Y7/(1+'产险全市保费（累计数）4'!Z7)</f>
        <v>0</v>
      </c>
      <c r="Y26">
        <f>'产险全市保费（累计数）4'!Z7/(1+'产险全市保费（累计数）4'!AA7)</f>
        <v>0</v>
      </c>
      <c r="Z26">
        <f>'产险全市保费（累计数）4'!AA7/(1+'产险全市保费（累计数）4'!AB7)</f>
        <v>0</v>
      </c>
      <c r="AA26">
        <f>'产险全市保费（累计数）4'!AB7/(1+'产险全市保费（累计数）4'!AC7)</f>
        <v>0</v>
      </c>
      <c r="AB26">
        <f>'产险全市保费（累计数）4'!AC7/(1+'产险全市保费（累计数）4'!AD7)</f>
        <v>0</v>
      </c>
      <c r="AC26">
        <f>'产险全市保费（累计数）4'!AD7/(1+'产险全市保费（累计数）4'!AE7)</f>
        <v>0</v>
      </c>
      <c r="AD26">
        <f>'产险全市保费（累计数）4'!AE7/(1+'产险全市保费（累计数）4'!AF7)</f>
        <v>0</v>
      </c>
      <c r="AE26">
        <f>'产险全市保费（累计数）4'!AF7/(1+'产险全市保费（累计数）4'!AG7)</f>
        <v>0</v>
      </c>
      <c r="AF26">
        <f>'产险全市保费（累计数）4'!AG7/(1+'产险全市保费（累计数）4'!AH7)</f>
        <v>0</v>
      </c>
      <c r="AG26">
        <f>'产险全市保费（累计数）4'!AH7/(1+'产险全市保费（累计数）4'!AI7)</f>
        <v>0</v>
      </c>
      <c r="AH26">
        <f>'产险全市保费（累计数）4'!AI7/(1+'产险全市保费（累计数）4'!AJ7)</f>
        <v>0</v>
      </c>
      <c r="AI26">
        <f>'产险全市保费（累计数）4'!AJ7/(1+'产险全市保费（累计数）4'!AK7)</f>
        <v>0</v>
      </c>
      <c r="AJ26">
        <f>'产险全市保费（累计数）4'!AK7/(1+'产险全市保费（累计数）4'!AL7)</f>
        <v>0</v>
      </c>
      <c r="AK26">
        <f>'产险全市保费（累计数）4'!AL7/(1+'产险全市保费（累计数）4'!AM7)</f>
        <v>0</v>
      </c>
      <c r="AL26">
        <f>'产险全市保费（累计数）4'!AM7/(1+'产险全市保费（累计数）4'!AN7)</f>
        <v>0</v>
      </c>
      <c r="AM26">
        <f>'产险全市保费（累计数）4'!AN7/(1+'产险全市保费（累计数）4'!AO7)</f>
        <v>0</v>
      </c>
      <c r="AN26">
        <f>'产险全市保费（累计数）4'!AO7/(1+'产险全市保费（累计数）4'!AP7)</f>
        <v>0</v>
      </c>
      <c r="AO26">
        <f>'产险全市保费（累计数）4'!AP7/(1+'产险全市保费（累计数）4'!AQ7)</f>
        <v>0</v>
      </c>
      <c r="AP26">
        <f>'产险全市保费（累计数）4'!AQ7/(1+'产险全市保费（累计数）4'!AR7)</f>
        <v>0</v>
      </c>
      <c r="AQ26">
        <f>'产险全市保费（累计数）4'!AR7/(1+'产险全市保费（累计数）4'!AS7)</f>
        <v>0</v>
      </c>
      <c r="AR26">
        <f>'产险全市保费（累计数）4'!AS7/(1+'产险全市保费（累计数）4'!AT7)</f>
        <v>0</v>
      </c>
      <c r="AS26">
        <f>'产险全市保费（累计数）4'!AT7/(1+'产险全市保费（累计数）4'!AU7)</f>
        <v>0</v>
      </c>
      <c r="AT26">
        <f>'产险全市保费（累计数）4'!AU7/(1+'产险全市保费（累计数）4'!AV7)</f>
        <v>0</v>
      </c>
      <c r="AU26">
        <f>'产险全市保费（累计数）4'!AV7/(1+'产险全市保费（累计数）4'!AW7)</f>
        <v>0</v>
      </c>
      <c r="AV26">
        <f>'产险全市保费（累计数）4'!AW7/(1+'产险全市保费（累计数）4'!AX7)</f>
        <v>0</v>
      </c>
      <c r="AW26">
        <f>'产险全市保费（累计数）4'!AX7/(1+'产险全市保费（累计数）4'!AY7)</f>
        <v>0</v>
      </c>
      <c r="AX26">
        <f>'产险全市保费（累计数）4'!AY7/(1+'产险全市保费（累计数）4'!AZ7)</f>
        <v>0</v>
      </c>
    </row>
    <row r="27" spans="1:50">
      <c r="A27">
        <f>'产险全市保费（累计数）4'!B8/(1+'产险全市保费（累计数）4'!C8)</f>
        <v>303.203007518797</v>
      </c>
      <c r="B27">
        <f>'产险全市保费（累计数）4'!C8/(1+'产险全市保费（累计数）4'!D8)</f>
        <v>-0.00166121194089061</v>
      </c>
      <c r="C27">
        <f>'产险全市保费（累计数）4'!D8/(1+'产险全市保费（累计数）4'!E8)</f>
        <v>302.974482862751</v>
      </c>
      <c r="D27">
        <f>'产险全市保费（累计数）4'!E8/(1+'产险全市保费（累计数）4'!F8)</f>
        <v>-0.00368627879052505</v>
      </c>
      <c r="E27">
        <f>'产险全市保费（累计数）4'!F8/(1+'产险全市保费（累计数）4'!G8)</f>
        <v>194.734579840963</v>
      </c>
      <c r="F27">
        <f>'产险全市保费（累计数）4'!G8/(1+'产险全市保费（累计数）4'!H8)</f>
        <v>-0.00765168860904407</v>
      </c>
      <c r="G27">
        <f>'产险全市保费（累计数）4'!H8/(1+'产险全市保费（累计数）4'!I8)</f>
        <v>251.295147756293</v>
      </c>
      <c r="H27">
        <f>'产险全市保费（累计数）4'!I8/(1+'产险全市保费（累计数）4'!J8)</f>
        <v>-0.7259</v>
      </c>
      <c r="I27">
        <f>'产险全市保费（累计数）4'!J8/(1+'产险全市保费（累计数）4'!K8)</f>
        <v>0</v>
      </c>
      <c r="J27">
        <f>'产险全市保费（累计数）4'!K8/(1+'产险全市保费（累计数）4'!L8)</f>
        <v>0</v>
      </c>
      <c r="K27">
        <f>'产险全市保费（累计数）4'!L8/(1+'产险全市保费（累计数）4'!M8)</f>
        <v>169.573115349682</v>
      </c>
      <c r="L27">
        <f>'产险全市保费（累计数）4'!M8/(1+'产险全市保费（累计数）4'!N8)</f>
        <v>-0.695234375</v>
      </c>
      <c r="M27">
        <f>'产险全市保费（累计数）4'!N8/(1+'产险全市保费（累计数）4'!O8)</f>
        <v>4.21686746987952</v>
      </c>
      <c r="N27">
        <f>'产险全市保费（累计数）4'!O8/(1+'产险全市保费（累计数）4'!P8)</f>
        <v>-0.00729888202642483</v>
      </c>
      <c r="O27">
        <f>'产险全市保费（累计数）4'!P8/(1+'产险全市保费（累计数）4'!Q8)</f>
        <v>40.9505985608725</v>
      </c>
      <c r="P27">
        <f>'产险全市保费（累计数）4'!Q8/(1+'产险全市保费（累计数）4'!R8)</f>
        <v>2.0991</v>
      </c>
      <c r="Q27">
        <f>'产险全市保费（累计数）4'!R8/(1+'产险全市保费（累计数）4'!S8)</f>
        <v>0</v>
      </c>
      <c r="R27">
        <f>'产险全市保费（累计数）4'!S8/(1+'产险全市保费（累计数）4'!T8)</f>
        <v>0</v>
      </c>
      <c r="S27">
        <f>'产险全市保费（累计数）4'!T8/(1+'产险全市保费（累计数）4'!U8)</f>
        <v>5.81013561741613</v>
      </c>
      <c r="T27">
        <f>'产险全市保费（累计数）4'!U8/(1+'产险全市保费（累计数）4'!V8)</f>
        <v>-0.197039473684211</v>
      </c>
      <c r="U27">
        <f>'产险全市保费（累计数）4'!V8/(1+'产险全市保费（累计数）4'!W8)</f>
        <v>0.720022154527832</v>
      </c>
      <c r="V27">
        <f>'产险全市保费（累计数）4'!W8/(1+'产险全市保费（累计数）4'!X8)</f>
        <v>-0.141015228426396</v>
      </c>
      <c r="W27">
        <f>'产险全市保费（累计数）4'!X8/(1+'产险全市保费（累计数）4'!Y8)</f>
        <v>0.219999546392688</v>
      </c>
      <c r="X27">
        <f>'产险全市保费（累计数）4'!Y8/(1+'产险全市保费（累计数）4'!Z8)</f>
        <v>3.4091</v>
      </c>
      <c r="Y27">
        <f>'产险全市保费（累计数）4'!Z8/(1+'产险全市保费（累计数）4'!AA8)</f>
        <v>0</v>
      </c>
      <c r="Z27">
        <f>'产险全市保费（累计数）4'!AA8/(1+'产险全市保费（累计数）4'!AB8)</f>
        <v>0</v>
      </c>
      <c r="AA27">
        <f>'产险全市保费（累计数）4'!AB8/(1+'产险全市保费（累计数）4'!AC8)</f>
        <v>0</v>
      </c>
      <c r="AB27">
        <f>'产险全市保费（累计数）4'!AC8/(1+'产险全市保费（累计数）4'!AD8)</f>
        <v>0</v>
      </c>
      <c r="AC27">
        <f>'产险全市保费（累计数）4'!AD8/(1+'产险全市保费（累计数）4'!AE8)</f>
        <v>0</v>
      </c>
      <c r="AD27">
        <f>'产险全市保费（累计数）4'!AE8/(1+'产险全市保费（累计数）4'!AF8)</f>
        <v>0</v>
      </c>
      <c r="AE27">
        <f>'产险全市保费（累计数）4'!AF8/(1+'产险全市保费（累计数）4'!AG8)</f>
        <v>0</v>
      </c>
      <c r="AF27">
        <f>'产险全市保费（累计数）4'!AG8/(1+'产险全市保费（累计数）4'!AH8)</f>
        <v>0</v>
      </c>
      <c r="AG27">
        <f>'产险全市保费（累计数）4'!AH8/(1+'产险全市保费（累计数）4'!AI8)</f>
        <v>0</v>
      </c>
      <c r="AH27">
        <f>'产险全市保费（累计数）4'!AI8/(1+'产险全市保费（累计数）4'!AJ8)</f>
        <v>0</v>
      </c>
      <c r="AI27">
        <f>'产险全市保费（累计数）4'!AJ8/(1+'产险全市保费（累计数）4'!AK8)</f>
        <v>0</v>
      </c>
      <c r="AJ27">
        <f>'产险全市保费（累计数）4'!AK8/(1+'产险全市保费（累计数）4'!AL8)</f>
        <v>0</v>
      </c>
      <c r="AK27">
        <f>'产险全市保费（累计数）4'!AL8/(1+'产险全市保费（累计数）4'!AM8)</f>
        <v>0.220001404264282</v>
      </c>
      <c r="AL27">
        <f>'产险全市保费（累计数）4'!AM8/(1+'产险全市保费（累计数）4'!AN8)</f>
        <v>3.2727</v>
      </c>
      <c r="AM27">
        <f>'产险全市保费（累计数）4'!AN8/(1+'产险全市保费（累计数）4'!AO8)</f>
        <v>0</v>
      </c>
      <c r="AN27">
        <f>'产险全市保费（累计数）4'!AO8/(1+'产险全市保费（累计数）4'!AP8)</f>
        <v>0</v>
      </c>
      <c r="AO27">
        <f>'产险全市保费（累计数）4'!AP8/(1+'产险全市保费（累计数）4'!AQ8)</f>
        <v>0</v>
      </c>
      <c r="AP27">
        <f>'产险全市保费（累计数）4'!AQ8/(1+'产险全市保费（累计数）4'!AR8)</f>
        <v>0</v>
      </c>
      <c r="AQ27">
        <f>'产险全市保费（累计数）4'!AR8/(1+'产险全市保费（累计数）4'!AS8)</f>
        <v>0</v>
      </c>
      <c r="AR27">
        <f>'产险全市保费（累计数）4'!AS8/(1+'产险全市保费（累计数）4'!AT8)</f>
        <v>0</v>
      </c>
      <c r="AS27">
        <f>'产险全市保费（累计数）4'!AT8/(1+'产险全市保费（累计数）4'!AU8)</f>
        <v>0</v>
      </c>
      <c r="AT27">
        <f>'产险全市保费（累计数）4'!AU8/(1+'产险全市保费（累计数）4'!AV8)</f>
        <v>0</v>
      </c>
      <c r="AU27">
        <f>'产险全市保费（累计数）4'!AV8/(1+'产险全市保费（累计数）4'!AW8)</f>
        <v>0</v>
      </c>
      <c r="AV27">
        <f>'产险全市保费（累计数）4'!AW8/(1+'产险全市保费（累计数）4'!AX8)</f>
        <v>0</v>
      </c>
      <c r="AW27">
        <f>'产险全市保费（累计数）4'!AX8/(1+'产险全市保费（累计数）4'!AY8)</f>
        <v>0.03</v>
      </c>
      <c r="AX27">
        <f>'产险全市保费（累计数）4'!AY8/(1+'产险全市保费（累计数）4'!AZ8)</f>
        <v>0</v>
      </c>
    </row>
    <row r="28" spans="1:50">
      <c r="A28">
        <f>'产险全市保费（累计数）4'!B9/(1+'产险全市保费（累计数）4'!C9)</f>
        <v>810.717271765017</v>
      </c>
      <c r="B28">
        <f>'产险全市保费（累计数）4'!C9/(1+'产险全市保费（累计数）4'!D9)</f>
        <v>-0.00214128721059196</v>
      </c>
      <c r="C28">
        <f>'产险全市保费（累计数）4'!D9/(1+'产险全市保费（累计数）4'!E9)</f>
        <v>490.722344067797</v>
      </c>
      <c r="D28">
        <f>'产险全市保费（累计数）4'!E9/(1+'产险全市保费（累计数）4'!F9)</f>
        <v>-0.015916149068323</v>
      </c>
      <c r="E28">
        <f>'产险全市保费（累计数）4'!F9/(1+'产险全市保费（累计数）4'!G9)</f>
        <v>30.5716755154957</v>
      </c>
      <c r="F28">
        <f>'产险全市保费（累计数）4'!G9/(1+'产险全市保费（累计数）4'!H9)</f>
        <v>-0.00144358843674879</v>
      </c>
      <c r="G28">
        <f>'产险全市保费（累计数）4'!H9/(1+'产险全市保费（累计数）4'!I9)</f>
        <v>425.963924380704</v>
      </c>
      <c r="H28">
        <f>'产险全市保费（累计数）4'!I9/(1+'产险全市保费（累计数）4'!J9)</f>
        <v>-0.6932</v>
      </c>
      <c r="I28">
        <f>'产险全市保费（累计数）4'!J9/(1+'产险全市保费（累计数）4'!K9)</f>
        <v>0</v>
      </c>
      <c r="J28">
        <f>'产险全市保费（累计数）4'!K9/(1+'产险全市保费（累计数）4'!L9)</f>
        <v>0</v>
      </c>
      <c r="K28">
        <f>'产险全市保费（累计数）4'!L9/(1+'产险全市保费（累计数）4'!M9)</f>
        <v>14.183072587917</v>
      </c>
      <c r="L28">
        <f>'产险全市保费（累计数）4'!M9/(1+'产险全市保费（累计数）4'!N9)</f>
        <v>-0.0174636360033292</v>
      </c>
      <c r="M28">
        <f>'产险全市保费（累计数）4'!N9/(1+'产险全市保费（累计数）4'!O9)</f>
        <v>8.05657615112161</v>
      </c>
      <c r="N28">
        <f>'产险全市保费（累计数）4'!O9/(1+'产险全市保费（累计数）4'!P9)</f>
        <v>-0.0302580209564951</v>
      </c>
      <c r="O28">
        <f>'产险全市保费（累计数）4'!P9/(1+'产险全市保费（累计数）4'!Q9)</f>
        <v>10.3317560192616</v>
      </c>
      <c r="P28">
        <f>'产险全市保费（累计数）4'!Q9/(1+'产险全市保费（累计数）4'!R9)</f>
        <v>-0.00217338004961213</v>
      </c>
      <c r="Q28">
        <f>'产险全市保费（累计数）4'!R9/(1+'产险全市保费（累计数）4'!S9)</f>
        <v>37.9442492512046</v>
      </c>
      <c r="R28">
        <f>'产险全市保费（累计数）4'!S9/(1+'产险全市保费（累计数）4'!T9)</f>
        <v>-0.00206277650125892</v>
      </c>
      <c r="S28">
        <f>'产险全市保费（累计数）4'!T9/(1+'产险全市保费（累计数）4'!U9)</f>
        <v>144.117664771259</v>
      </c>
      <c r="T28">
        <f>'产险全市保费（累计数）4'!U9/(1+'产险全市保费（累计数）4'!V9)</f>
        <v>-0.0555685073468593</v>
      </c>
      <c r="U28">
        <f>'产险全市保费（累计数）4'!V9/(1+'产险全市保费（累计数）4'!W9)</f>
        <v>2.78896548592189</v>
      </c>
      <c r="V28">
        <f>'产险全市保费（累计数）4'!W9/(1+'产险全市保费（累计数）4'!X9)</f>
        <v>0.00566020584991802</v>
      </c>
      <c r="W28">
        <f>'产险全市保费（累计数）4'!X9/(1+'产险全市保费（累计数）4'!Y9)</f>
        <v>16.8742476457624</v>
      </c>
      <c r="X28">
        <f>'产险全市保费（累计数）4'!Y9/(1+'产险全市保费（累计数）4'!Z9)</f>
        <v>-0.000151393959885647</v>
      </c>
      <c r="Y28">
        <f>'产险全市保费（累计数）4'!Z9/(1+'产险全市保费（累计数）4'!AA9)</f>
        <v>8.87852425601305</v>
      </c>
      <c r="Z28">
        <f>'产险全市保费（累计数）4'!AA9/(1+'产险全市保费（累计数）4'!AB9)</f>
        <v>0.2265</v>
      </c>
      <c r="AA28">
        <f>'产险全市保费（累计数）4'!AB9/(1+'产险全市保费（累计数）4'!AC9)</f>
        <v>0</v>
      </c>
      <c r="AB28">
        <f>'产险全市保费（累计数）4'!AC9/(1+'产险全市保费（累计数）4'!AD9)</f>
        <v>0</v>
      </c>
      <c r="AC28">
        <f>'产险全市保费（累计数）4'!AD9/(1+'产险全市保费（累计数）4'!AE9)</f>
        <v>3.3868519549961</v>
      </c>
      <c r="AD28">
        <f>'产险全市保费（累计数）4'!AE9/(1+'产险全市保费（累计数）4'!AF9)</f>
        <v>-0.1023</v>
      </c>
      <c r="AE28">
        <f>'产险全市保费（累计数）4'!AF9/(1+'产险全市保费（累计数）4'!AG9)</f>
        <v>0</v>
      </c>
      <c r="AF28">
        <f>'产险全市保费（累计数）4'!AG9/(1+'产险全市保费（累计数）4'!AH9)</f>
        <v>0</v>
      </c>
      <c r="AG28">
        <f>'产险全市保费（累计数）4'!AH9/(1+'产险全市保费（累计数）4'!AI9)</f>
        <v>0</v>
      </c>
      <c r="AH28">
        <f>'产险全市保费（累计数）4'!AI9/(1+'产险全市保费（累计数）4'!AJ9)</f>
        <v>0</v>
      </c>
      <c r="AI28">
        <f>'产险全市保费（累计数）4'!AJ9/(1+'产险全市保费（累计数）4'!AK9)</f>
        <v>0</v>
      </c>
      <c r="AJ28">
        <f>'产险全市保费（累计数）4'!AK9/(1+'产险全市保费（累计数）4'!AL9)</f>
        <v>0</v>
      </c>
      <c r="AK28">
        <f>'产险全市保费（累计数）4'!AL9/(1+'产险全市保费（累计数）4'!AM9)</f>
        <v>1.99519821978774</v>
      </c>
      <c r="AL28" t="e">
        <f>'产险全市保费（累计数）4'!AM9/(1+'产险全市保费（累计数）4'!AN9)</f>
        <v>#VALUE!</v>
      </c>
      <c r="AM28" t="e">
        <f>'产险全市保费（累计数）4'!AN9/(1+'产险全市保费（累计数）4'!AO9)</f>
        <v>#VALUE!</v>
      </c>
      <c r="AN28" t="e">
        <f>'产险全市保费（累计数）4'!AO9/(1+'产险全市保费（累计数）4'!AP9)</f>
        <v>#VALUE!</v>
      </c>
      <c r="AO28">
        <f>'产险全市保费（累计数）4'!AP9/(1+'产险全市保费（累计数）4'!AQ9)</f>
        <v>0</v>
      </c>
      <c r="AP28" t="e">
        <f>'产险全市保费（累计数）4'!AQ9/(1+'产险全市保费（累计数）4'!AR9)</f>
        <v>#VALUE!</v>
      </c>
      <c r="AQ28" t="e">
        <f>'产险全市保费（累计数）4'!AR9/(1+'产险全市保费（累计数）4'!AS9)</f>
        <v>#VALUE!</v>
      </c>
      <c r="AR28" t="e">
        <f>'产险全市保费（累计数）4'!AS9/(1+'产险全市保费（累计数）4'!AT9)</f>
        <v>#VALUE!</v>
      </c>
      <c r="AS28">
        <f>'产险全市保费（累计数）4'!AT9/(1+'产险全市保费（累计数）4'!AU9)</f>
        <v>0</v>
      </c>
      <c r="AT28">
        <f>'产险全市保费（累计数）4'!AU9/(1+'产险全市保费（累计数）4'!AV9)</f>
        <v>0</v>
      </c>
      <c r="AU28">
        <f>'产险全市保费（累计数）4'!AV9/(1+'产险全市保费（累计数）4'!AW9)</f>
        <v>0</v>
      </c>
      <c r="AV28">
        <f>'产险全市保费（累计数）4'!AW9/(1+'产险全市保费（累计数）4'!AX9)</f>
        <v>0</v>
      </c>
      <c r="AW28">
        <f>'产险全市保费（累计数）4'!AX9/(1+'产险全市保费（累计数）4'!AY9)</f>
        <v>0</v>
      </c>
      <c r="AX28">
        <f>'产险全市保费（累计数）4'!AY9/(1+'产险全市保费（累计数）4'!AZ9)</f>
        <v>0</v>
      </c>
    </row>
    <row r="29" spans="1:50">
      <c r="A29">
        <f>'产险全市保费（累计数）4'!B10/(1+'产险全市保费（累计数）4'!C10)</f>
        <v>117.106420404573</v>
      </c>
      <c r="B29">
        <f>'产险全市保费（累计数）4'!C10/(1+'产险全市保费（累计数）4'!D10)</f>
        <v>-0.0299805975941017</v>
      </c>
      <c r="C29">
        <f>'产险全市保费（累计数）4'!D10/(1+'产险全市保费（累计数）4'!E10)</f>
        <v>114.675925925926</v>
      </c>
      <c r="D29">
        <f>'产险全市保费（累计数）4'!E10/(1+'产险全市保费（累计数）4'!F10)</f>
        <v>-0.166101694915254</v>
      </c>
      <c r="E29">
        <f>'产险全市保费（累计数）4'!F10/(1+'产险全市保费（累计数）4'!G10)</f>
        <v>38.2716049382716</v>
      </c>
      <c r="F29">
        <f>'产险全市保费（累计数）4'!G10/(1+'产险全市保费（累计数）4'!H10)</f>
        <v>-0.0414508723599633</v>
      </c>
      <c r="G29">
        <f>'产险全市保费（累计数）4'!H10/(1+'产险全市保费（累计数）4'!I10)</f>
        <v>27.5195338365779</v>
      </c>
      <c r="H29">
        <f>'产险全市保费（累计数）4'!I10/(1+'产险全市保费（累计数）4'!J10)</f>
        <v>-0.2449</v>
      </c>
      <c r="I29">
        <f>'产险全市保费（累计数）4'!J10/(1+'产险全市保费（累计数）4'!K10)</f>
        <v>0</v>
      </c>
      <c r="J29">
        <f>'产险全市保费（累计数）4'!K10/(1+'产险全市保费（累计数）4'!L10)</f>
        <v>0</v>
      </c>
      <c r="K29">
        <f>'产险全市保费（累计数）4'!L10/(1+'产险全市保费（累计数）4'!M10)</f>
        <v>1.06998494095268</v>
      </c>
      <c r="L29">
        <f>'产险全市保费（累计数）4'!M10/(1+'产险全市保费（累计数）4'!N10)</f>
        <v>0.797591623036649</v>
      </c>
      <c r="M29">
        <f>'产险全市保费（累计数）4'!N10/(1+'产险全市保费（累计数）4'!O10)</f>
        <v>5.58968058968059</v>
      </c>
      <c r="N29">
        <f>'产险全市保费（累计数）4'!O10/(1+'产险全市保费（累计数）4'!P10)</f>
        <v>-0.205196078431373</v>
      </c>
      <c r="O29">
        <f>'产险全市保费（累计数）4'!P10/(1+'产险全市保费（累计数）4'!Q10)</f>
        <v>56</v>
      </c>
      <c r="P29">
        <f>'产险全市保费（累计数）4'!Q10/(1+'产险全市保费（累计数）4'!R10)</f>
        <v>-0.945</v>
      </c>
      <c r="Q29">
        <f>'产险全市保费（累计数）4'!R10/(1+'产险全市保费（累计数）4'!S10)</f>
        <v>0</v>
      </c>
      <c r="R29">
        <f>'产险全市保费（累计数）4'!S10/(1+'产险全市保费（累计数）4'!T10)</f>
        <v>0</v>
      </c>
      <c r="S29">
        <f>'产险全市保费（累计数）4'!T10/(1+'产险全市保费（累计数）4'!U10)</f>
        <v>0</v>
      </c>
      <c r="T29">
        <f>'产险全市保费（累计数）4'!U10/(1+'产险全市保费（累计数）4'!V10)</f>
        <v>0</v>
      </c>
      <c r="U29">
        <f>'产险全市保费（累计数）4'!V10/(1+'产险全市保费（累计数）4'!W10)</f>
        <v>0.49001130795326</v>
      </c>
      <c r="V29">
        <f>'产险全市保费（累计数）4'!W10/(1+'产险全市保费（累计数）4'!X10)</f>
        <v>0.299685314685315</v>
      </c>
      <c r="W29">
        <f>'产险全市保费（累计数）4'!X10/(1+'产险全市保费（累计数）4'!Y10)</f>
        <v>2.4</v>
      </c>
      <c r="X29">
        <f>'产险全市保费（累计数）4'!Y10/(1+'产险全市保费（累计数）4'!Z10)</f>
        <v>-0.225</v>
      </c>
      <c r="Y29">
        <f>'产险全市保费（累计数）4'!Z10/(1+'产险全市保费（累计数）4'!AA10)</f>
        <v>0</v>
      </c>
      <c r="Z29">
        <f>'产险全市保费（累计数）4'!AA10/(1+'产险全市保费（累计数）4'!AB10)</f>
        <v>0</v>
      </c>
      <c r="AA29">
        <f>'产险全市保费（累计数）4'!AB10/(1+'产险全市保费（累计数）4'!AC10)</f>
        <v>0.32</v>
      </c>
      <c r="AB29">
        <f>'产险全市保费（累计数）4'!AC10/(1+'产险全市保费（累计数）4'!AD10)</f>
        <v>0</v>
      </c>
      <c r="AC29">
        <f>'产险全市保费（累计数）4'!AD10/(1+'产险全市保费（累计数）4'!AE10)</f>
        <v>0.1</v>
      </c>
      <c r="AD29">
        <f>'产险全市保费（累计数）4'!AE10/(1+'产险全市保费（累计数）4'!AF10)</f>
        <v>0</v>
      </c>
      <c r="AE29">
        <f>'产险全市保费（累计数）4'!AF10/(1+'产险全市保费（累计数）4'!AG10)</f>
        <v>0</v>
      </c>
      <c r="AF29">
        <f>'产险全市保费（累计数）4'!AG10/(1+'产险全市保费（累计数）4'!AH10)</f>
        <v>0</v>
      </c>
      <c r="AG29">
        <f>'产险全市保费（累计数）4'!AH10/(1+'产险全市保费（累计数）4'!AI10)</f>
        <v>0</v>
      </c>
      <c r="AH29">
        <f>'产险全市保费（累计数）4'!AI10/(1+'产险全市保费（累计数）4'!AJ10)</f>
        <v>0</v>
      </c>
      <c r="AI29">
        <f>'产险全市保费（累计数）4'!AJ10/(1+'产险全市保费（累计数）4'!AK10)</f>
        <v>0</v>
      </c>
      <c r="AJ29">
        <f>'产险全市保费（累计数）4'!AK10/(1+'产险全市保费（累计数）4'!AL10)</f>
        <v>0</v>
      </c>
      <c r="AK29">
        <f>'产险全市保费（累计数）4'!AL10/(1+'产险全市保费（累计数）4'!AM10)</f>
        <v>2.3001269035533</v>
      </c>
      <c r="AL29">
        <f>'产险全市保费（累计数）4'!AM10/(1+'产险全市保费（累计数）4'!AN10)</f>
        <v>-0.3696</v>
      </c>
      <c r="AM29">
        <f>'产险全市保费（累计数）4'!AN10/(1+'产险全市保费（累计数）4'!AO10)</f>
        <v>0</v>
      </c>
      <c r="AN29">
        <f>'产险全市保费（累计数）4'!AO10/(1+'产险全市保费（累计数）4'!AP10)</f>
        <v>0</v>
      </c>
      <c r="AO29">
        <f>'产险全市保费（累计数）4'!AP10/(1+'产险全市保费（累计数）4'!AQ10)</f>
        <v>0</v>
      </c>
      <c r="AP29">
        <f>'产险全市保费（累计数）4'!AQ10/(1+'产险全市保费（累计数）4'!AR10)</f>
        <v>0</v>
      </c>
      <c r="AQ29">
        <f>'产险全市保费（累计数）4'!AR10/(1+'产险全市保费（累计数）4'!AS10)</f>
        <v>0</v>
      </c>
      <c r="AR29">
        <f>'产险全市保费（累计数）4'!AS10/(1+'产险全市保费（累计数）4'!AT10)</f>
        <v>0</v>
      </c>
      <c r="AS29">
        <f>'产险全市保费（累计数）4'!AT10/(1+'产险全市保费（累计数）4'!AU10)</f>
        <v>0</v>
      </c>
      <c r="AT29">
        <f>'产险全市保费（累计数）4'!AU10/(1+'产险全市保费（累计数）4'!AV10)</f>
        <v>0</v>
      </c>
      <c r="AU29">
        <f>'产险全市保费（累计数）4'!AV10/(1+'产险全市保费（累计数）4'!AW10)</f>
        <v>0</v>
      </c>
      <c r="AV29">
        <f>'产险全市保费（累计数）4'!AW10/(1+'产险全市保费（累计数）4'!AX10)</f>
        <v>0</v>
      </c>
      <c r="AW29">
        <f>'产险全市保费（累计数）4'!AX10/(1+'产险全市保费（累计数）4'!AY10)</f>
        <v>0</v>
      </c>
      <c r="AX29">
        <f>'产险全市保费（累计数）4'!AY10/(1+'产险全市保费（累计数）4'!AZ10)</f>
        <v>0</v>
      </c>
    </row>
    <row r="30" spans="1:50">
      <c r="A30">
        <f>'产险全市保费（累计数）4'!B11/(1+'产险全市保费（累计数）4'!C11)</f>
        <v>2208.117452</v>
      </c>
      <c r="B30">
        <f>'产险全市保费（累计数）4'!C11/(1+'产险全市保费（累计数）4'!D11)</f>
        <v>-0.000224149678365665</v>
      </c>
      <c r="C30">
        <f>'产险全市保费（累计数）4'!D11/(1+'产险全市保费（累计数）4'!E11)</f>
        <v>1602.403583</v>
      </c>
      <c r="D30">
        <f>'产险全市保费（累计数）4'!E11/(1+'产险全市保费（累计数）4'!F11)</f>
        <v>-0.00110306552650211</v>
      </c>
      <c r="E30">
        <f>'产险全市保费（累计数）4'!F11/(1+'产险全市保费（累计数）4'!G11)</f>
        <v>394.285788</v>
      </c>
      <c r="F30">
        <f>'产险全市保费（累计数）4'!G11/(1+'产险全市保费（累计数）4'!H11)</f>
        <v>-0.00050168882073757</v>
      </c>
      <c r="G30">
        <f>'产险全市保费（累计数）4'!H11/(1+'产险全市保费（累计数）4'!I11)</f>
        <v>1134.906697</v>
      </c>
      <c r="H30">
        <f>'产险全市保费（累计数）4'!I11/(1+'产险全市保费（累计数）4'!J11)</f>
        <v>-0.00278560099213475</v>
      </c>
      <c r="I30">
        <f>'产险全市保费（累计数）4'!J11/(1+'产险全市保费（累计数）4'!K11)</f>
        <v>175.536685</v>
      </c>
      <c r="J30">
        <f>'产险全市保费（累计数）4'!K11/(1+'产险全市保费（累计数）4'!L11)</f>
        <v>-0.00218325467945277</v>
      </c>
      <c r="K30">
        <f>'产险全市保费（累计数）4'!L11/(1+'产险全市保费（累计数）4'!M11)</f>
        <v>229.17141</v>
      </c>
      <c r="L30">
        <f>'产险全市保费（累计数）4'!M11/(1+'产险全市保费（累计数）4'!N11)</f>
        <v>-0.022355203100816</v>
      </c>
      <c r="M30">
        <f>'产险全市保费（累计数）4'!N11/(1+'产险全市保费（累计数）4'!O11)</f>
        <v>27.992218</v>
      </c>
      <c r="N30">
        <f>'产险全市保费（累计数）4'!O11/(1+'产险全市保费（累计数）4'!P11)</f>
        <v>-0.00209284886268585</v>
      </c>
      <c r="O30">
        <f>'产险全市保费（累计数）4'!P11/(1+'产险全市保费（累计数）4'!Q11)</f>
        <v>204.3455</v>
      </c>
      <c r="P30">
        <f>'产险全市保费（累计数）4'!Q11/(1+'产险全市保费（累计数）4'!R11)</f>
        <v>-0.00593732060164393</v>
      </c>
      <c r="Q30">
        <f>'产险全市保费（累计数）4'!R11/(1+'产险全市保费（累计数）4'!S11)</f>
        <v>41.995257</v>
      </c>
      <c r="R30">
        <f>'产险全市保费（累计数）4'!S11/(1+'产险全市保费（累计数）4'!T11)</f>
        <v>-0.0510716256381014</v>
      </c>
      <c r="S30">
        <f>'产险全市保费（累计数）4'!T11/(1+'产险全市保费（累计数）4'!U11)</f>
        <v>3.903042</v>
      </c>
      <c r="T30">
        <f>'产险全市保费（累计数）4'!U11/(1+'产险全市保费（累计数）4'!V11)</f>
        <v>0.00311007701986468</v>
      </c>
      <c r="U30">
        <f>'产险全市保费（累计数）4'!V11/(1+'产险全市保费（累计数）4'!W11)</f>
        <v>13.724184</v>
      </c>
      <c r="V30">
        <f>'产险全市保费（累计数）4'!W11/(1+'产险全市保费（累计数）4'!X11)</f>
        <v>0.0102354779944431</v>
      </c>
      <c r="W30">
        <f>'产险全市保费（累计数）4'!X11/(1+'产险全市保费（累计数）4'!Y11)</f>
        <v>605.713869</v>
      </c>
      <c r="X30">
        <f>'产险全市保费（累计数）4'!Y11/(1+'产险全市保费（累计数）4'!Z11)</f>
        <v>-0.0109330243523561</v>
      </c>
      <c r="Y30">
        <f>'产险全市保费（累计数）4'!Z11/(1+'产险全市保费（累计数）4'!AA11)</f>
        <v>23.319039</v>
      </c>
      <c r="Z30">
        <f>'产险全市保费（累计数）4'!AA11/(1+'产险全市保费（累计数）4'!AB11)</f>
        <v>-0.122826963063842</v>
      </c>
      <c r="AA30">
        <f>'产险全市保费（累计数）4'!AB11/(1+'产险全市保费（累计数）4'!AC11)</f>
        <v>0.186794</v>
      </c>
      <c r="AB30">
        <f>'产险全市保费（累计数）4'!AC11/(1+'产险全市保费（累计数）4'!AD11)</f>
        <v>0.0160170476572927</v>
      </c>
      <c r="AC30">
        <f>'产险全市保费（累计数）4'!AD11/(1+'产险全市保费（累计数）4'!AE11)</f>
        <v>97.275448</v>
      </c>
      <c r="AD30">
        <f>'产险全市保费（累计数）4'!AE11/(1+'产险全市保费（累计数）4'!AF11)</f>
        <v>-0.192068535312614</v>
      </c>
      <c r="AE30">
        <f>'产险全市保费（累计数）4'!AF11/(1+'产险全市保费（累计数）4'!AG11)</f>
        <v>0.770425</v>
      </c>
      <c r="AF30">
        <f>'产险全市保费（累计数）4'!AG11/(1+'产险全市保费（累计数）4'!AH11)</f>
        <v>0</v>
      </c>
      <c r="AG30">
        <f>'产险全市保费（累计数）4'!AH11/(1+'产险全市保费（累计数）4'!AI11)</f>
        <v>0</v>
      </c>
      <c r="AH30">
        <f>'产险全市保费（累计数）4'!AI11/(1+'产险全市保费（累计数）4'!AJ11)</f>
        <v>0</v>
      </c>
      <c r="AI30">
        <f>'产险全市保费（累计数）4'!AJ11/(1+'产险全市保费（累计数）4'!AK11)</f>
        <v>0</v>
      </c>
      <c r="AJ30">
        <f>'产险全市保费（累计数）4'!AK11/(1+'产险全市保费（累计数）4'!AL11)</f>
        <v>0</v>
      </c>
      <c r="AK30">
        <f>'产险全市保费（累计数）4'!AL11/(1+'产险全市保费（累计数）4'!AM11)</f>
        <v>484.932588</v>
      </c>
      <c r="AL30">
        <f>'产险全市保费（累计数）4'!AM11/(1+'产险全市保费（累计数）4'!AN11)</f>
        <v>-0.000526056860499517</v>
      </c>
      <c r="AM30">
        <f>'产险全市保费（累计数）4'!AN11/(1+'产险全市保费（累计数）4'!AO11)</f>
        <v>484.932588</v>
      </c>
      <c r="AN30">
        <f>'产险全市保费（累计数）4'!AO11/(1+'产险全市保费（累计数）4'!AP11)</f>
        <v>-0.20367121419359</v>
      </c>
      <c r="AO30">
        <f>'产险全市保费（累计数）4'!AP11/(1+'产险全市保费（累计数）4'!AQ11)</f>
        <v>0</v>
      </c>
      <c r="AP30">
        <f>'产险全市保费（累计数）4'!AQ11/(1+'产险全市保费（累计数）4'!AR11)</f>
        <v>0</v>
      </c>
      <c r="AQ30">
        <f>'产险全市保费（累计数）4'!AR11/(1+'产险全市保费（累计数）4'!AS11)</f>
        <v>0</v>
      </c>
      <c r="AR30">
        <f>'产险全市保费（累计数）4'!AS11/(1+'产险全市保费（累计数）4'!AT11)</f>
        <v>0</v>
      </c>
      <c r="AS30">
        <f>'产险全市保费（累计数）4'!AT11/(1+'产险全市保费（累计数）4'!AU11)</f>
        <v>0</v>
      </c>
      <c r="AT30">
        <f>'产险全市保费（累计数）4'!AU11/(1+'产险全市保费（累计数）4'!AV11)</f>
        <v>0</v>
      </c>
      <c r="AU30">
        <f>'产险全市保费（累计数）4'!AV11/(1+'产险全市保费（累计数）4'!AW11)</f>
        <v>0</v>
      </c>
      <c r="AV30">
        <f>'产险全市保费（累计数）4'!AW11/(1+'产险全市保费（累计数）4'!AX11)</f>
        <v>0</v>
      </c>
      <c r="AW30">
        <f>'产险全市保费（累计数）4'!AX11/(1+'产险全市保费（累计数）4'!AY11)</f>
        <v>0</v>
      </c>
      <c r="AX30">
        <f>'产险全市保费（累计数）4'!AY11/(1+'产险全市保费（累计数）4'!AZ11)</f>
        <v>0</v>
      </c>
    </row>
    <row r="31" spans="1:50">
      <c r="A31">
        <f>'产险全市保费（累计数）4'!B12/(1+'产险全市保费（累计数）4'!C12)</f>
        <v>956.016577491267</v>
      </c>
      <c r="B31">
        <f>'产险全市保费（累计数）4'!C12/(1+'产险全市保费（累计数）4'!D12)</f>
        <v>1.39905424973758e-5</v>
      </c>
      <c r="C31">
        <f>'产险全市保费（累计数）4'!D12/(1+'产险全市保费（累计数）4'!E12)</f>
        <v>2210.78762418543</v>
      </c>
      <c r="D31">
        <f>'产险全市保费（累计数）4'!E12/(1+'产险全市保费（累计数）4'!F12)</f>
        <v>-0.00383553167993936</v>
      </c>
      <c r="E31">
        <f>'产险全市保费（累计数）4'!F12/(1+'产险全市保费（累计数）4'!G12)</f>
        <v>-84.2488869843225</v>
      </c>
      <c r="F31">
        <f>'产险全市保费（累计数）4'!G12/(1+'产险全市保费（累计数）4'!H12)</f>
        <v>-0.00418307614261994</v>
      </c>
      <c r="G31">
        <f>'产险全市保费（累计数）4'!H12/(1+'产险全市保费（累计数）4'!I12)</f>
        <v>1295.0425867355</v>
      </c>
      <c r="H31">
        <f>'产险全市保费（累计数）4'!I12/(1+'产险全市保费（累计数）4'!J12)</f>
        <v>-0.0292053354164637</v>
      </c>
      <c r="I31">
        <f>'产险全市保费（累计数）4'!J12/(1+'产险全市保费（累计数）4'!K12)</f>
        <v>7.74736799999997</v>
      </c>
      <c r="J31">
        <f>'产险全市保费（累计数）4'!K12/(1+'产险全市保费（累计数）4'!L12)</f>
        <v>0.00834063263798647</v>
      </c>
      <c r="K31">
        <f>'产险全市保费（累计数）4'!L12/(1+'产险全市保费（累计数）4'!M12)</f>
        <v>-87.0977720611021</v>
      </c>
      <c r="L31">
        <f>'产险全市保费（累计数）4'!M12/(1+'产险全市保费（累计数）4'!N12)</f>
        <v>-0.103381942190734</v>
      </c>
      <c r="M31">
        <f>'产险全市保费（累计数）4'!N12/(1+'产险全市保费（累计数）4'!O12)</f>
        <v>19.4708545333756</v>
      </c>
      <c r="N31">
        <f>'产险全市保费（累计数）4'!O12/(1+'产险全市保费（累计数）4'!P12)</f>
        <v>0.000705355810493532</v>
      </c>
      <c r="O31">
        <f>'产险全市保费（累计数）4'!P12/(1+'产险全市保费（累计数）4'!Q12)</f>
        <v>-2872.61694748626</v>
      </c>
      <c r="P31">
        <f>'产险全市保费（累计数）4'!Q12/(1+'产险全市保费（累计数）4'!R12)</f>
        <v>-0.197224449108234</v>
      </c>
      <c r="Q31">
        <f>'产险全市保费（累计数）4'!R12/(1+'产险全市保费（累计数）4'!S12)</f>
        <v>-4.06340351322484</v>
      </c>
      <c r="R31">
        <f>'产险全市保费（累计数）4'!S12/(1+'产险全市保费（累计数）4'!T12)</f>
        <v>-0.182333674047259</v>
      </c>
      <c r="S31">
        <f>'产险全市保费（累计数）4'!T12/(1+'产险全市保费（累计数）4'!U12)</f>
        <v>-6.41816618182705</v>
      </c>
      <c r="T31">
        <f>'产险全市保费（累计数）4'!U12/(1+'产险全市保费（累计数）4'!V12)</f>
        <v>-0.228236255875577</v>
      </c>
      <c r="U31">
        <f>'产险全市保费（累计数）4'!V12/(1+'产险全市保费（累计数）4'!W12)</f>
        <v>67.7789170049377</v>
      </c>
      <c r="V31">
        <f>'产险全市保费（累计数）4'!W12/(1+'产险全市保费（累计数）4'!X12)</f>
        <v>-0.0138194670414781</v>
      </c>
      <c r="W31">
        <f>'产险全市保费（累计数）4'!X12/(1+'产险全市保费（累计数）4'!Y12)</f>
        <v>41.359848157235</v>
      </c>
      <c r="X31">
        <f>'产险全市保费（累计数）4'!Y12/(1+'产险全市保费（累计数）4'!Z12)</f>
        <v>0.0409732293344387</v>
      </c>
      <c r="Y31">
        <f>'产险全市保费（累计数）4'!Z12/(1+'产险全市保费（累计数）4'!AA12)</f>
        <v>5.23114155075385</v>
      </c>
      <c r="Z31">
        <f>'产险全市保费（累计数）4'!AA12/(1+'产险全市保费（累计数）4'!AB12)</f>
        <v>0.539267513730826</v>
      </c>
      <c r="AA31">
        <f>'产险全市保费（累计数）4'!AB12/(1+'产险全市保费（累计数）4'!AC12)</f>
        <v>0.36364</v>
      </c>
      <c r="AB31">
        <f>'产险全市保费（累计数）4'!AC12/(1+'产险全市保费（累计数）4'!AD12)</f>
        <v>0.027489641284647</v>
      </c>
      <c r="AC31">
        <f>'产险全市保费（累计数）4'!AD12/(1+'产险全市保费（累计数）4'!AE12)</f>
        <v>18.9480151352187</v>
      </c>
      <c r="AD31">
        <f>'产险全市保费（累计数）4'!AE12/(1+'产险全市保费（累计数）4'!AF12)</f>
        <v>0.867073608899754</v>
      </c>
      <c r="AE31">
        <f>'产险全市保费（累计数）4'!AF12/(1+'产险全市保费（累计数）4'!AG12)</f>
        <v>0</v>
      </c>
      <c r="AF31">
        <f>'产险全市保费（累计数）4'!AG12/(1+'产险全市保费（累计数）4'!AH12)</f>
        <v>0</v>
      </c>
      <c r="AG31">
        <f>'产险全市保费（累计数）4'!AH12/(1+'产险全市保费（累计数）4'!AI12)</f>
        <v>0</v>
      </c>
      <c r="AH31">
        <f>'产险全市保费（累计数）4'!AI12/(1+'产险全市保费（累计数）4'!AJ12)</f>
        <v>0</v>
      </c>
      <c r="AI31">
        <f>'产险全市保费（累计数）4'!AJ12/(1+'产险全市保费（累计数）4'!AK12)</f>
        <v>0</v>
      </c>
      <c r="AJ31">
        <f>'产险全市保费（累计数）4'!AK12/(1+'产险全市保费（累计数）4'!AL12)</f>
        <v>0</v>
      </c>
      <c r="AK31">
        <f>'产险全市保费（累计数）4'!AL12/(1+'产险全市保费（累计数）4'!AM12)</f>
        <v>474.815606287327</v>
      </c>
      <c r="AL31">
        <f>'产险全市保费（累计数）4'!AM12/(1+'产险全市保费（累计数）4'!AN12)</f>
        <v>-0.972329412036955</v>
      </c>
      <c r="AM31">
        <f>'产险全市保费（累计数）4'!AN12/(1+'产险全市保费（累计数）4'!AO12)</f>
        <v>0</v>
      </c>
      <c r="AN31">
        <f>'产险全市保费（累计数）4'!AO12/(1+'产险全市保费（累计数）4'!AP12)</f>
        <v>0</v>
      </c>
      <c r="AO31">
        <f>'产险全市保费（累计数）4'!AP12/(1+'产险全市保费（累计数）4'!AQ12)</f>
        <v>4.06648017520076</v>
      </c>
      <c r="AP31">
        <f>'产险全市保费（累计数）4'!AQ12/(1+'产险全市保费（累计数）4'!AR12)</f>
        <v>-0.795892525171594</v>
      </c>
      <c r="AQ31">
        <f>'产险全市保费（累计数）4'!AR12/(1+'产险全市保费（累计数）4'!AS12)</f>
        <v>0</v>
      </c>
      <c r="AR31">
        <f>'产险全市保费（累计数）4'!AS12/(1+'产险全市保费（累计数）4'!AT12)</f>
        <v>0</v>
      </c>
      <c r="AS31">
        <f>'产险全市保费（累计数）4'!AT12/(1+'产险全市保费（累计数）4'!AU12)</f>
        <v>0</v>
      </c>
      <c r="AT31">
        <f>'产险全市保费（累计数）4'!AU12/(1+'产险全市保费（累计数）4'!AV12)</f>
        <v>0</v>
      </c>
      <c r="AU31">
        <f>'产险全市保费（累计数）4'!AV12/(1+'产险全市保费（累计数）4'!AW12)</f>
        <v>0</v>
      </c>
      <c r="AV31">
        <f>'产险全市保费（累计数）4'!AW12/(1+'产险全市保费（累计数）4'!AX12)</f>
        <v>0</v>
      </c>
      <c r="AW31">
        <f>'产险全市保费（累计数）4'!AX12/(1+'产险全市保费（累计数）4'!AY12)</f>
        <v>0</v>
      </c>
      <c r="AX31">
        <f>'产险全市保费（累计数）4'!AY12/(1+'产险全市保费（累计数）4'!AZ12)</f>
        <v>0</v>
      </c>
    </row>
    <row r="32" spans="1:50">
      <c r="A32">
        <f>'产险全市保费（累计数）4'!B13/(1+'产险全市保费（累计数）4'!C13)</f>
        <v>397.24446</v>
      </c>
      <c r="B32">
        <f>'产险全市保费（累计数）4'!C13/(1+'产险全市保费（累计数）4'!D13)</f>
        <v>-0.000501191384582321</v>
      </c>
      <c r="C32">
        <f>'产险全市保费（累计数）4'!D13/(1+'产险全市保费（累计数）4'!E13)</f>
        <v>377.883446</v>
      </c>
      <c r="D32">
        <f>'产险全市保费（累计数）4'!E13/(1+'产险全市保费（累计数）4'!F13)</f>
        <v>-0.0282797772659405</v>
      </c>
      <c r="E32">
        <f>'产险全市保费（累计数）4'!F13/(1+'产险全市保费（累计数）4'!G13)</f>
        <v>9.672725</v>
      </c>
      <c r="F32">
        <f>'产险全市保费（累计数）4'!G13/(1+'产险全市保费（累计数）4'!H13)</f>
        <v>-0.00225216501841602</v>
      </c>
      <c r="G32">
        <f>'产险全市保费（累计数）4'!H13/(1+'产险全市保费（累计数）4'!I13)</f>
        <v>247.358968</v>
      </c>
      <c r="H32">
        <f>'产险全市保费（累计数）4'!I13/(1+'产险全市保费（累计数）4'!J13)</f>
        <v>-0.151519430659979</v>
      </c>
      <c r="I32">
        <f>'产险全市保费（累计数）4'!J13/(1+'产险全市保费（累计数）4'!K13)</f>
        <v>0</v>
      </c>
      <c r="J32">
        <f>'产险全市保费（累计数）4'!K13/(1+'产险全市保费（累计数）4'!L13)</f>
        <v>0</v>
      </c>
      <c r="K32">
        <f>'产险全市保费（累计数）4'!L13/(1+'产险全市保费（累计数）4'!M13)</f>
        <v>7.78827399999999</v>
      </c>
      <c r="L32">
        <f>'产险全市保费（累计数）4'!M13/(1+'产险全市保费（累计数）4'!N13)</f>
        <v>-0.0830239054130227</v>
      </c>
      <c r="M32">
        <f>'产险全市保费（累计数）4'!N13/(1+'产险全市保费（累计数）4'!O13)</f>
        <v>9.58416</v>
      </c>
      <c r="N32">
        <f>'产险全市保费（累计数）4'!O13/(1+'产险全市保费（累计数）4'!P13)</f>
        <v>-0.0101915908674332</v>
      </c>
      <c r="O32">
        <f>'产险全市保费（累计数）4'!P13/(1+'产险全市保费（累计数）4'!Q13)</f>
        <v>71.163622</v>
      </c>
      <c r="P32">
        <f>'产险全市保费（累计数）4'!Q13/(1+'产险全市保费（累计数）4'!R13)</f>
        <v>-0.00707286412489994</v>
      </c>
      <c r="Q32">
        <f>'产险全市保费（累计数）4'!R13/(1+'产险全市保费（累计数）4'!S13)</f>
        <v>47.71</v>
      </c>
      <c r="R32">
        <f>'产险全市保费（累计数）4'!S13/(1+'产险全市保费（累计数）4'!T13)</f>
        <v>0.0330796749636765</v>
      </c>
      <c r="S32">
        <f>'产险全市保费（累计数）4'!T13/(1+'产险全市保费（累计数）4'!U13)</f>
        <v>1.661258</v>
      </c>
      <c r="T32">
        <f>'产险全市保费（累计数）4'!U13/(1+'产险全市保费（累计数）4'!V13)</f>
        <v>-0.237628766863361</v>
      </c>
      <c r="U32">
        <f>'产险全市保费（累计数）4'!V13/(1+'产险全市保费（累计数）4'!W13)</f>
        <v>0.405438</v>
      </c>
      <c r="V32">
        <f>'产险全市保费（累计数）4'!W13/(1+'产险全市保费（累计数）4'!X13)</f>
        <v>0.174243548971165</v>
      </c>
      <c r="W32">
        <f>'产险全市保费（累计数）4'!X13/(1+'产险全市保费（累计数）4'!Y13)</f>
        <v>19.361014</v>
      </c>
      <c r="X32">
        <f>'产险全市保费（累计数）4'!Y13/(1+'产险全市保费（累计数）4'!Z13)</f>
        <v>0.0842960064007594</v>
      </c>
      <c r="Y32">
        <f>'产险全市保费（累计数）4'!Z13/(1+'产险全市保费（累计数）4'!AA13)</f>
        <v>0.403774</v>
      </c>
      <c r="Z32">
        <f>'产险全市保费（累计数）4'!AA13/(1+'产险全市保费（累计数）4'!AB13)</f>
        <v>0.0407829041007541</v>
      </c>
      <c r="AA32">
        <f>'产险全市保费（累计数）4'!AB13/(1+'产险全市保费（累计数）4'!AC13)</f>
        <v>2.307555</v>
      </c>
      <c r="AB32">
        <f>'产险全市保费（累计数）4'!AC13/(1+'产险全市保费（累计数）4'!AD13)</f>
        <v>0.166006078943691</v>
      </c>
      <c r="AC32">
        <f>'产险全市保费（累计数）4'!AD13/(1+'产险全市保费（累计数）4'!AE13)</f>
        <v>7.030081</v>
      </c>
      <c r="AD32">
        <f>'产险全市保费（累计数）4'!AE13/(1+'产险全市保费（累计数）4'!AF13)</f>
        <v>-0.0303436048603137</v>
      </c>
      <c r="AE32">
        <f>'产险全市保费（累计数）4'!AF13/(1+'产险全市保费（累计数）4'!AG13)</f>
        <v>0</v>
      </c>
      <c r="AF32">
        <f>'产险全市保费（累计数）4'!AG13/(1+'产险全市保费（累计数）4'!AH13)</f>
        <v>0</v>
      </c>
      <c r="AG32">
        <f>'产险全市保费（累计数）4'!AH13/(1+'产险全市保费（累计数）4'!AI13)</f>
        <v>0</v>
      </c>
      <c r="AH32">
        <f>'产险全市保费（累计数）4'!AI13/(1+'产险全市保费（累计数）4'!AJ13)</f>
        <v>0</v>
      </c>
      <c r="AI32">
        <f>'产险全市保费（累计数）4'!AJ13/(1+'产险全市保费（累计数）4'!AK13)</f>
        <v>0</v>
      </c>
      <c r="AJ32">
        <f>'产险全市保费（累计数）4'!AK13/(1+'产险全市保费（累计数）4'!AL13)</f>
        <v>0</v>
      </c>
      <c r="AK32">
        <f>'产险全市保费（累计数）4'!AL13/(1+'产险全市保费（累计数）4'!AM13)</f>
        <v>4.469104</v>
      </c>
      <c r="AL32">
        <f>'产险全市保费（累计数）4'!AM13/(1+'产险全市保费（累计数）4'!AN13)</f>
        <v>0.137095489386687</v>
      </c>
      <c r="AM32">
        <f>'产险全市保费（累计数）4'!AN13/(1+'产险全市保费（累计数）4'!AO13)</f>
        <v>0</v>
      </c>
      <c r="AN32">
        <f>'产险全市保费（累计数）4'!AO13/(1+'产险全市保费（累计数）4'!AP13)</f>
        <v>0</v>
      </c>
      <c r="AO32">
        <f>'产险全市保费（累计数）4'!AP13/(1+'产险全市保费（累计数）4'!AQ13)</f>
        <v>5.1505</v>
      </c>
      <c r="AP32">
        <f>'产险全市保费（累计数）4'!AQ13/(1+'产险全市保费（累计数）4'!AR13)</f>
        <v>-0.201359091350354</v>
      </c>
      <c r="AQ32">
        <f>'产险全市保费（累计数）4'!AR13/(1+'产险全市保费（累计数）4'!AS13)</f>
        <v>0</v>
      </c>
      <c r="AR32">
        <f>'产险全市保费（累计数）4'!AS13/(1+'产险全市保费（累计数）4'!AT13)</f>
        <v>0</v>
      </c>
      <c r="AS32">
        <f>'产险全市保费（累计数）4'!AT13/(1+'产险全市保费（累计数）4'!AU13)</f>
        <v>0</v>
      </c>
      <c r="AT32">
        <f>'产险全市保费（累计数）4'!AU13/(1+'产险全市保费（累计数）4'!AV13)</f>
        <v>0</v>
      </c>
      <c r="AU32">
        <f>'产险全市保费（累计数）4'!AV13/(1+'产险全市保费（累计数）4'!AW13)</f>
        <v>0</v>
      </c>
      <c r="AV32">
        <f>'产险全市保费（累计数）4'!AW13/(1+'产险全市保费（累计数）4'!AX13)</f>
        <v>0</v>
      </c>
      <c r="AW32">
        <f>'产险全市保费（累计数）4'!AX13/(1+'产险全市保费（累计数）4'!AY13)</f>
        <v>0</v>
      </c>
      <c r="AX32">
        <f>'产险全市保费（累计数）4'!AY13/(1+'产险全市保费（累计数）4'!AZ13)</f>
        <v>0</v>
      </c>
    </row>
    <row r="33" spans="1:50">
      <c r="A33">
        <f>'产险全市保费（累计数）4'!B14/(1+'产险全市保费（累计数）4'!C14)</f>
        <v>3791.24</v>
      </c>
      <c r="B33">
        <f>'产险全市保费（累计数）4'!C14/(1+'产险全市保费（累计数）4'!D14)</f>
        <v>-4.88251242770378e-5</v>
      </c>
      <c r="C33">
        <f>'产险全市保费（累计数）4'!D14/(1+'产险全市保费（累计数）4'!E14)</f>
        <v>3227.07</v>
      </c>
      <c r="D33">
        <f>'产险全市保费（累计数）4'!E14/(1+'产险全市保费（累计数）4'!F14)</f>
        <v>-0.00160171828595974</v>
      </c>
      <c r="E33">
        <f>'产险全市保费（累计数）4'!F14/(1+'产险全市保费（累计数）4'!G14)</f>
        <v>325.99</v>
      </c>
      <c r="F33">
        <f>'产险全市保费（累计数）4'!G14/(1+'产险全市保费（累计数）4'!H14)</f>
        <v>-0.000266145516203117</v>
      </c>
      <c r="G33">
        <f>'产险全市保费（累计数）4'!H14/(1+'产险全市保费（累计数）4'!I14)</f>
        <v>2791.38</v>
      </c>
      <c r="H33">
        <f>'产险全市保费（累计数）4'!I14/(1+'产险全市保费（累计数）4'!J14)</f>
        <v>-0.272270346566931</v>
      </c>
      <c r="I33">
        <f>'产险全市保费（累计数）4'!J14/(1+'产险全市保费（累计数）4'!K14)</f>
        <v>0</v>
      </c>
      <c r="J33">
        <f>'产险全市保费（累计数）4'!K14/(1+'产险全市保费（累计数）4'!L14)</f>
        <v>0</v>
      </c>
      <c r="K33">
        <f>'产险全市保费（累计数）4'!L14/(1+'产险全市保费（累计数）4'!M14)</f>
        <v>303.14</v>
      </c>
      <c r="L33">
        <f>'产险全市保费（累计数）4'!M14/(1+'产险全市保费（累计数）4'!N14)</f>
        <v>-0.000275916273230646</v>
      </c>
      <c r="M33">
        <f>'产险全市保费（累计数）4'!N14/(1+'产险全市保费（累计数）4'!O14)</f>
        <v>2881.2</v>
      </c>
      <c r="N33">
        <f>'产险全市保费（累计数）4'!O14/(1+'产险全市保费（累计数）4'!P14)</f>
        <v>-0.000944532224519785</v>
      </c>
      <c r="O33">
        <f>'产险全市保费（累计数）4'!P14/(1+'产险全市保费（累计数）4'!Q14)</f>
        <v>283.78</v>
      </c>
      <c r="P33">
        <f>'产险全市保费（累计数）4'!Q14/(1+'产险全市保费（累计数）4'!R14)</f>
        <v>-0.00540097135573935</v>
      </c>
      <c r="Q33">
        <f>'产险全市保费（累计数）4'!R14/(1+'产险全市保费（累计数）4'!S14)</f>
        <v>15.18</v>
      </c>
      <c r="R33">
        <f>'产险全市保费（累计数）4'!S14/(1+'产险全市保费（累计数）4'!T14)</f>
        <v>-0.292917948942335</v>
      </c>
      <c r="S33">
        <f>'产险全市保费（累计数）4'!T14/(1+'产险全市保费（累计数）4'!U14)</f>
        <v>7.68</v>
      </c>
      <c r="T33">
        <f>'产险全市保费（累计数）4'!U14/(1+'产险全市保费（累计数）4'!V14)</f>
        <v>-0.0178289850917431</v>
      </c>
      <c r="U33">
        <f>'产险全市保费（累计数）4'!V14/(1+'产险全市保费（累计数）4'!W14)</f>
        <v>39.22</v>
      </c>
      <c r="V33">
        <f>'产险全市保费（累计数）4'!W14/(1+'产险全市保费（累计数）4'!X14)</f>
        <v>9.67755021142527e-5</v>
      </c>
      <c r="W33">
        <f>'产险全市保费（累计数）4'!X14/(1+'产险全市保费（累计数）4'!Y14)</f>
        <v>564.17</v>
      </c>
      <c r="X33">
        <f>'产险全市保费（累计数）4'!Y14/(1+'产险全市保费（累计数）4'!Z14)</f>
        <v>0.0263327798067279</v>
      </c>
      <c r="Y33">
        <f>'产险全市保费（累计数）4'!Z14/(1+'产险全市保费（累计数）4'!AA14)</f>
        <v>32.49</v>
      </c>
      <c r="Z33">
        <f>'产险全市保费（累计数）4'!AA14/(1+'产险全市保费（累计数）4'!AB14)</f>
        <v>-0.324295587453482</v>
      </c>
      <c r="AA33">
        <f>'产险全市保费（累计数）4'!AB14/(1+'产险全市保费（累计数）4'!AC14)</f>
        <v>0.28</v>
      </c>
      <c r="AB33">
        <f>'产险全市保费（累计数）4'!AC14/(1+'产险全市保费（累计数）4'!AD14)</f>
        <v>-0.00127725883224483</v>
      </c>
      <c r="AC33">
        <f>'产险全市保费（累计数）4'!AD14/(1+'产险全市保费（累计数）4'!AE14)</f>
        <v>164.08</v>
      </c>
      <c r="AD33">
        <f>'产险全市保费（累计数）4'!AE14/(1+'产险全市保费（累计数）4'!AF14)</f>
        <v>0.0368826713404709</v>
      </c>
      <c r="AE33">
        <f>'产险全市保费（累计数）4'!AF14/(1+'产险全市保费（累计数）4'!AG14)</f>
        <v>8.36</v>
      </c>
      <c r="AF33">
        <f>'产险全市保费（累计数）4'!AG14/(1+'产险全市保费（累计数）4'!AH14)</f>
        <v>5.56578947368421</v>
      </c>
      <c r="AG33">
        <f>'产险全市保费（累计数）4'!AH14/(1+'产险全市保费（累计数）4'!AI14)</f>
        <v>0</v>
      </c>
      <c r="AH33">
        <f>'产险全市保费（累计数）4'!AI14/(1+'产险全市保费（累计数）4'!AJ14)</f>
        <v>0</v>
      </c>
      <c r="AI33">
        <f>'产险全市保费（累计数）4'!AJ14/(1+'产险全市保费（累计数）4'!AK14)</f>
        <v>0.92</v>
      </c>
      <c r="AJ33">
        <f>'产险全市保费（累计数）4'!AK14/(1+'产险全市保费（累计数）4'!AL14)</f>
        <v>-0.000960339457836666</v>
      </c>
      <c r="AK33">
        <f>'产险全市保费（累计数）4'!AL14/(1+'产险全市保费（累计数）4'!AM14)</f>
        <v>353.17</v>
      </c>
      <c r="AL33">
        <f>'产险全市保费（累计数）4'!AM14/(1+'产险全市保费（累计数）4'!AN14)</f>
        <v>-0.169578390010477</v>
      </c>
      <c r="AM33">
        <f>'产险全市保费（累计数）4'!AN14/(1+'产险全市保费（累计数）4'!AO14)</f>
        <v>0</v>
      </c>
      <c r="AN33">
        <f>'产险全市保费（累计数）4'!AO14/(1+'产险全市保费（累计数）4'!AP14)</f>
        <v>0</v>
      </c>
      <c r="AO33">
        <f>'产险全市保费（累计数）4'!AP14/(1+'产险全市保费（累计数）4'!AQ14)</f>
        <v>3.24</v>
      </c>
      <c r="AP33">
        <f>'产险全市保费（累计数）4'!AQ14/(1+'产险全市保费（累计数）4'!AR14)</f>
        <v>4.30864197530864</v>
      </c>
      <c r="AQ33">
        <f>'产险全市保费（累计数）4'!AR14/(1+'产险全市保费（累计数）4'!AS14)</f>
        <v>0</v>
      </c>
      <c r="AR33">
        <f>'产险全市保费（累计数）4'!AS14/(1+'产险全市保费（累计数）4'!AT14)</f>
        <v>0</v>
      </c>
      <c r="AS33">
        <f>'产险全市保费（累计数）4'!AT14/(1+'产险全市保费（累计数）4'!AU14)</f>
        <v>0</v>
      </c>
      <c r="AT33">
        <f>'产险全市保费（累计数）4'!AU14/(1+'产险全市保费（累计数）4'!AV14)</f>
        <v>0</v>
      </c>
      <c r="AU33">
        <f>'产险全市保费（累计数）4'!AV14/(1+'产险全市保费（累计数）4'!AW14)</f>
        <v>0</v>
      </c>
      <c r="AV33">
        <f>'产险全市保费（累计数）4'!AW14/(1+'产险全市保费（累计数）4'!AX14)</f>
        <v>0</v>
      </c>
      <c r="AW33">
        <f>'产险全市保费（累计数）4'!AX14/(1+'产险全市保费（累计数）4'!AY14)</f>
        <v>1.63</v>
      </c>
      <c r="AX33">
        <f>'产险全市保费（累计数）4'!AY14/(1+'产险全市保费（累计数）4'!AZ14)</f>
        <v>-0.889570552147239</v>
      </c>
    </row>
    <row r="34" spans="1:50">
      <c r="A34">
        <f>'产险全市保费（累计数）4'!B15/(1+'产险全市保费（累计数）4'!C15)</f>
        <v>1089.08</v>
      </c>
      <c r="B34">
        <f>'产险全市保费（累计数）4'!C15/(1+'产险全市保费（累计数）4'!D15)</f>
        <v>-0.000191036092344808</v>
      </c>
      <c r="C34">
        <f>'产险全市保费（累计数）4'!D15/(1+'产险全市保费（累计数）4'!E15)</f>
        <v>797.306979617048</v>
      </c>
      <c r="D34">
        <f>'产险全市保费（累计数）4'!E15/(1+'产险全市保费（累计数）4'!F15)</f>
        <v>-0.0016784140969163</v>
      </c>
      <c r="E34">
        <f>'产险全市保费（累计数）4'!F15/(1+'产险全市保费（累计数）4'!G15)</f>
        <v>277.366863905325</v>
      </c>
      <c r="F34">
        <f>'产险全市保费（累计数）4'!G15/(1+'产险全市保费（累计数）4'!H15)</f>
        <v>-0.00126664819826539</v>
      </c>
      <c r="G34">
        <f>'产险全市保费（累计数）4'!H15/(1+'产险全市保费（累计数）4'!I15)</f>
        <v>473.909523327598</v>
      </c>
      <c r="H34">
        <f>'产险全市保费（累计数）4'!I15/(1+'产险全市保费（累计数）4'!J15)</f>
        <v>-0.0119</v>
      </c>
      <c r="I34">
        <f>'产险全市保费（累计数）4'!J15/(1+'产险全市保费（累计数）4'!K15)</f>
        <v>0</v>
      </c>
      <c r="J34">
        <f>'产险全市保费（累计数）4'!K15/(1+'产险全市保费（累计数）4'!L15)</f>
        <v>0</v>
      </c>
      <c r="K34">
        <f>'产险全市保费（累计数）4'!L15/(1+'产险全市保费（累计数）4'!M15)</f>
        <v>141.112369091424</v>
      </c>
      <c r="L34">
        <f>'产险全市保费（累计数）4'!M15/(1+'产险全市保费（累计数）4'!N15)</f>
        <v>-0.00943105110896818</v>
      </c>
      <c r="M34">
        <f>'产险全市保费（累计数）4'!N15/(1+'产险全市保费（累计数）4'!O15)</f>
        <v>27.3503497138705</v>
      </c>
      <c r="N34">
        <f>'产险全市保费（累计数）4'!O15/(1+'产险全市保费（累计数）4'!P15)</f>
        <v>0.00192410373760488</v>
      </c>
      <c r="O34">
        <f>'产险全市保费（累计数）4'!P15/(1+'产险全市保费（累计数）4'!Q15)</f>
        <v>204.208019055181</v>
      </c>
      <c r="P34">
        <f>'产险全市保费（累计数）4'!Q15/(1+'产险全市保费（累计数）4'!R15)</f>
        <v>-0.00967037228541882</v>
      </c>
      <c r="Q34">
        <f>'产险全市保费（累计数）4'!R15/(1+'产险全市保费（累计数）4'!S15)</f>
        <v>81.407249466951</v>
      </c>
      <c r="R34">
        <f>'产险全市保费（累计数）4'!S15/(1+'产险全市保费（累计数）4'!T15)</f>
        <v>-0.0306930693069307</v>
      </c>
      <c r="S34">
        <f>'产险全市保费（累计数）4'!T15/(1+'产险全市保费（累计数）4'!U15)</f>
        <v>7.76255707762557</v>
      </c>
      <c r="T34">
        <f>'产险全市保费（累计数）4'!U15/(1+'产险全市保费（累计数）4'!V15)</f>
        <v>-0.0628964518464881</v>
      </c>
      <c r="U34">
        <f>'产险全市保费（累计数）4'!V15/(1+'产险全市保费（累计数）4'!W15)</f>
        <v>8.67005076142132</v>
      </c>
      <c r="V34">
        <f>'产险全市保费（累计数）4'!W15/(1+'产险全市保费（累计数）4'!X15)</f>
        <v>0.00154196402622146</v>
      </c>
      <c r="W34">
        <f>'产险全市保费（累计数）4'!X15/(1+'产险全市保费（累计数）4'!Y15)</f>
        <v>291.803743618832</v>
      </c>
      <c r="X34">
        <f>'产险全市保费（累计数）4'!Y15/(1+'产险全市保费（累计数）4'!Z15)</f>
        <v>0.00727044025157233</v>
      </c>
      <c r="Y34">
        <f>'产险全市保费（累计数）4'!Z15/(1+'产险全市保费（累计数）4'!AA15)</f>
        <v>31.5478892419428</v>
      </c>
      <c r="Z34">
        <f>'产险全市保费（累计数）4'!AA15/(1+'产险全市保费（累计数）4'!AB15)</f>
        <v>-0.764411764705882</v>
      </c>
      <c r="AA34">
        <f>'产险全市保费（累计数）4'!AB15/(1+'产险全市保费（累计数）4'!AC15)</f>
        <v>0.01</v>
      </c>
      <c r="AB34">
        <f>'产险全市保费（累计数）4'!AC15/(1+'产险全市保费（累计数）4'!AD15)</f>
        <v>0.00396935656730044</v>
      </c>
      <c r="AC34">
        <f>'产险全市保费（累计数）4'!AD15/(1+'产险全市保费（累计数）4'!AE15)</f>
        <v>186.191288862506</v>
      </c>
      <c r="AD34">
        <f>'产险全市保费（累计数）4'!AE15/(1+'产险全市保费（累计数）4'!AF15)</f>
        <v>0.3477</v>
      </c>
      <c r="AE34">
        <f>'产险全市保费（累计数）4'!AF15/(1+'产险全市保费（累计数）4'!AG15)</f>
        <v>0</v>
      </c>
      <c r="AF34">
        <f>'产险全市保费（累计数）4'!AG15/(1+'产险全市保费（累计数）4'!AH15)</f>
        <v>0</v>
      </c>
      <c r="AG34">
        <f>'产险全市保费（累计数）4'!AH15/(1+'产险全市保费（累计数）4'!AI15)</f>
        <v>0</v>
      </c>
      <c r="AH34">
        <f>'产险全市保费（累计数）4'!AI15/(1+'产险全市保费（累计数）4'!AJ15)</f>
        <v>0</v>
      </c>
      <c r="AI34">
        <f>'产险全市保费（累计数）4'!AJ15/(1+'产险全市保费（累计数）4'!AK15)</f>
        <v>0</v>
      </c>
      <c r="AJ34">
        <f>'产险全市保费（累计数）4'!AK15/(1+'产险全市保费（累计数）4'!AL15)</f>
        <v>0</v>
      </c>
      <c r="AK34">
        <f>'产险全市保费（累计数）4'!AL15/(1+'产险全市保费（累计数）4'!AM15)</f>
        <v>62.8556444211354</v>
      </c>
      <c r="AL34">
        <f>'产险全市保费（累计数）4'!AM15/(1+'产险全市保费（累计数）4'!AN15)</f>
        <v>-0.2373</v>
      </c>
      <c r="AM34">
        <f>'产险全市保费（累计数）4'!AN15/(1+'产险全市保费（累计数）4'!AO15)</f>
        <v>0</v>
      </c>
      <c r="AN34">
        <f>'产险全市保费（累计数）4'!AO15/(1+'产险全市保费（累计数）4'!AP15)</f>
        <v>0</v>
      </c>
      <c r="AO34">
        <f>'产险全市保费（累计数）4'!AP15/(1+'产险全市保费（累计数）4'!AQ15)</f>
        <v>0.27</v>
      </c>
      <c r="AP34">
        <f>'产险全市保费（累计数）4'!AQ15/(1+'产险全市保费（累计数）4'!AR15)</f>
        <v>1</v>
      </c>
      <c r="AQ34">
        <f>'产险全市保费（累计数）4'!AR15/(1+'产险全市保费（累计数）4'!AS15)</f>
        <v>0</v>
      </c>
      <c r="AR34">
        <f>'产险全市保费（累计数）4'!AS15/(1+'产险全市保费（累计数）4'!AT15)</f>
        <v>0</v>
      </c>
      <c r="AS34">
        <f>'产险全市保费（累计数）4'!AT15/(1+'产险全市保费（累计数）4'!AU15)</f>
        <v>0</v>
      </c>
      <c r="AT34">
        <f>'产险全市保费（累计数）4'!AU15/(1+'产险全市保费（累计数）4'!AV15)</f>
        <v>0</v>
      </c>
      <c r="AU34">
        <f>'产险全市保费（累计数）4'!AV15/(1+'产险全市保费（累计数）4'!AW15)</f>
        <v>0</v>
      </c>
      <c r="AV34">
        <f>'产险全市保费（累计数）4'!AW15/(1+'产险全市保费（累计数）4'!AX15)</f>
        <v>0</v>
      </c>
      <c r="AW34">
        <f>'产险全市保费（累计数）4'!AX15/(1+'产险全市保费（累计数）4'!AY15)</f>
        <v>11.210447011552</v>
      </c>
      <c r="AX34">
        <f>'产险全市保费（累计数）4'!AY15/(1+'产险全市保费（累计数）4'!AZ15)</f>
        <v>-0.0045</v>
      </c>
    </row>
    <row r="35" spans="1:50">
      <c r="A35">
        <f>'产险全市保费（累计数）4'!B16/(1+'产险全市保费（累计数）4'!C16)</f>
        <v>3449.36574029244</v>
      </c>
      <c r="B35">
        <f>'产险全市保费（累计数）4'!C16/(1+'产险全市保费（累计数）4'!D16)</f>
        <v>1.20527667918631e-5</v>
      </c>
      <c r="C35">
        <f>'产险全市保费（累计数）4'!D16/(1+'产险全市保费（累计数）4'!E16)</f>
        <v>2660.97919937206</v>
      </c>
      <c r="D35">
        <f>'产险全市保费（累计数）4'!E16/(1+'产险全市保费（累计数）4'!F16)</f>
        <v>6.32306932323399e-5</v>
      </c>
      <c r="E35">
        <f>'产险全市保费（累计数）4'!F16/(1+'产险全市保费（累计数）4'!G16)</f>
        <v>647.24</v>
      </c>
      <c r="F35">
        <f>'产险全市保费（累计数）4'!G16/(1+'产险全市保费（累计数）4'!H16)</f>
        <v>-0.00028535240870603</v>
      </c>
      <c r="G35">
        <f>'产险全市保费（累计数）4'!H16/(1+'产险全市保费（累计数）4'!I16)</f>
        <v>2072.59</v>
      </c>
      <c r="H35">
        <f>'产险全市保费（累计数）4'!I16/(1+'产险全市保费（累计数）4'!J16)</f>
        <v>-0.000174629063254537</v>
      </c>
      <c r="I35">
        <f>'产险全市保费（累计数）4'!J16/(1+'产险全市保费（累计数）4'!K16)</f>
        <v>318.77</v>
      </c>
      <c r="J35">
        <f>'产险全市保费（累计数）4'!K16/(1+'产险全市保费（累计数）4'!L16)</f>
        <v>0.00760865909002106</v>
      </c>
      <c r="K35">
        <f>'产险全市保费（累计数）4'!L16/(1+'产险全市保费（累计数）4'!M16)</f>
        <v>526.800000000001</v>
      </c>
      <c r="L35">
        <f>'产险全市保费（累计数）4'!M16/(1+'产险全市保费（累计数）4'!N16)</f>
        <v>-0.0203744281149667</v>
      </c>
      <c r="M35">
        <f>'产险全市保费（累计数）4'!N16/(1+'产险全市保费（累计数）4'!O16)</f>
        <v>55.43</v>
      </c>
      <c r="N35">
        <f>'产险全市保费（累计数）4'!O16/(1+'产险全市保费（累计数）4'!P16)</f>
        <v>-0.00160982106172473</v>
      </c>
      <c r="O35">
        <f>'产险全市保费（累计数）4'!P16/(1+'产险全市保费（累计数）4'!Q16)</f>
        <v>182.49</v>
      </c>
      <c r="P35">
        <f>'产险全市保费（累计数）4'!Q16/(1+'产险全市保费（累计数）4'!R16)</f>
        <v>0.00158908498974932</v>
      </c>
      <c r="Q35">
        <f>'产险全市保费（累计数）4'!R16/(1+'产险全市保费（累计数）4'!S16)</f>
        <v>11.27</v>
      </c>
      <c r="R35">
        <f>'产险全市保费（累计数）4'!S16/(1+'产险全市保费（累计数）4'!T16)</f>
        <v>0.612244897959184</v>
      </c>
      <c r="S35">
        <f>'产险全市保费（累计数）4'!T16/(1+'产险全市保费（累计数）4'!U16)</f>
        <v>1.36</v>
      </c>
      <c r="T35">
        <f>'产险全市保费（累计数）4'!U16/(1+'产险全市保费（累计数）4'!V16)</f>
        <v>-0.0156808203114347</v>
      </c>
      <c r="U35">
        <f>'产险全市保费（累计数）4'!V16/(1+'产险全市保费（累计数）4'!W16)</f>
        <v>19.46</v>
      </c>
      <c r="V35">
        <f>'产险全市保费（累计数）4'!W16/(1+'产险全市保费（累计数）4'!X16)</f>
        <v>6.70326374906729e-5</v>
      </c>
      <c r="W35">
        <f>'产险全市保费（累计数）4'!X16/(1+'产险全市保费（累计数）4'!Y16)</f>
        <v>788.066759388039</v>
      </c>
      <c r="X35">
        <f>'产险全市保费（累计数）4'!Y16/(1+'产险全市保费（累计数）4'!Z16)</f>
        <v>0.00309924835528615</v>
      </c>
      <c r="Y35">
        <f>'产险全市保费（累计数）4'!Z16/(1+'产险全市保费（累计数）4'!AA16)</f>
        <v>28.343941</v>
      </c>
      <c r="Z35">
        <f>'产险全市保费（累计数）4'!AA16/(1+'产险全市保费（累计数）4'!AB16)</f>
        <v>-0.0126330439984817</v>
      </c>
      <c r="AA35">
        <f>'产险全市保费（累计数）4'!AB16/(1+'产险全市保费（累计数）4'!AC16)</f>
        <v>11.450485</v>
      </c>
      <c r="AB35">
        <f>'产险全市保费（累计数）4'!AC16/(1+'产险全市保费（累计数）4'!AD16)</f>
        <v>-0.00174428796195224</v>
      </c>
      <c r="AC35">
        <f>'产险全市保费（累计数）4'!AD16/(1+'产险全市保费（累计数）4'!AE16)</f>
        <v>70.262151</v>
      </c>
      <c r="AD35">
        <f>'产险全市保费（累计数）4'!AE16/(1+'产险全市保费（累计数）4'!AF16)</f>
        <v>-0.132772265967206</v>
      </c>
      <c r="AE35">
        <f>'产险全市保费（累计数）4'!AF16/(1+'产险全市保费（累计数）4'!AG16)</f>
        <v>0</v>
      </c>
      <c r="AF35">
        <f>'产险全市保费（累计数）4'!AG16/(1+'产险全市保费（累计数）4'!AH16)</f>
        <v>0</v>
      </c>
      <c r="AG35">
        <f>'产险全市保费（累计数）4'!AH16/(1+'产险全市保费（累计数）4'!AI16)</f>
        <v>530.533725</v>
      </c>
      <c r="AH35">
        <f>'产险全市保费（累计数）4'!AI16/(1+'产险全市保费（累计数）4'!AJ16)</f>
        <v>0.0254294426088974</v>
      </c>
      <c r="AI35">
        <f>'产险全市保费（累计数）4'!AJ16/(1+'产险全市保费（累计数）4'!AK16)</f>
        <v>3.817258</v>
      </c>
      <c r="AJ35">
        <f>'产险全市保费（累计数）4'!AK16/(1+'产险全市保费（累计数）4'!AL16)</f>
        <v>-0.00335058913576458</v>
      </c>
      <c r="AK35">
        <f>'产险全市保费（累计数）4'!AL16/(1+'产险全市保费（累计数）4'!AM16)</f>
        <v>142.018118</v>
      </c>
      <c r="AL35">
        <f>'产险全市保费（累计数）4'!AM16/(1+'产险全市保费（累计数）4'!AN16)</f>
        <v>0.342702675443143</v>
      </c>
      <c r="AM35">
        <f>'产险全市保费（累计数）4'!AN16/(1+'产险全市保费（累计数）4'!AO16)</f>
        <v>0</v>
      </c>
      <c r="AN35">
        <f>'产险全市保费（累计数）4'!AO16/(1+'产险全市保费（累计数）4'!AP16)</f>
        <v>0</v>
      </c>
      <c r="AO35">
        <f>'产险全市保费（累计数）4'!AP16/(1+'产险全市保费（累计数）4'!AQ16)</f>
        <v>0</v>
      </c>
      <c r="AP35">
        <f>'产险全市保费（累计数）4'!AQ16/(1+'产险全市保费（累计数）4'!AR16)</f>
        <v>0</v>
      </c>
      <c r="AQ35">
        <f>'产险全市保费（累计数）4'!AR16/(1+'产险全市保费（累计数）4'!AS16)</f>
        <v>0</v>
      </c>
      <c r="AR35">
        <f>'产险全市保费（累计数）4'!AS16/(1+'产险全市保费（累计数）4'!AT16)</f>
        <v>0</v>
      </c>
      <c r="AS35">
        <f>'产险全市保费（累计数）4'!AT16/(1+'产险全市保费（累计数）4'!AU16)</f>
        <v>0</v>
      </c>
      <c r="AT35">
        <f>'产险全市保费（累计数）4'!AU16/(1+'产险全市保费（累计数）4'!AV16)</f>
        <v>0</v>
      </c>
      <c r="AU35">
        <f>'产险全市保费（累计数）4'!AV16/(1+'产险全市保费（累计数）4'!AW16)</f>
        <v>0</v>
      </c>
      <c r="AV35">
        <f>'产险全市保费（累计数）4'!AW16/(1+'产险全市保费（累计数）4'!AX16)</f>
        <v>0</v>
      </c>
      <c r="AW35">
        <f>'产险全市保费（累计数）4'!AX16/(1+'产险全市保费（累计数）4'!AY16)</f>
        <v>0</v>
      </c>
      <c r="AX35">
        <f>'产险全市保费（累计数）4'!AY16/(1+'产险全市保费（累计数）4'!AZ16)</f>
        <v>0</v>
      </c>
    </row>
    <row r="36" spans="1:50">
      <c r="A36">
        <f>'产险全市保费（累计数）4'!B17/(1+'产险全市保费（累计数）4'!C17)</f>
        <v>323.449167</v>
      </c>
      <c r="B36">
        <f>'产险全市保费（累计数）4'!C17/(1+'产险全市保费（累计数）4'!D17)</f>
        <v>0.00204312776076785</v>
      </c>
      <c r="C36">
        <f>'产险全市保费（累计数）4'!D17/(1+'产险全市保费（累计数）4'!E17)</f>
        <v>271.60081</v>
      </c>
      <c r="D36">
        <f>'产险全市保费（累计数）4'!E17/(1+'产险全市保费（累计数）4'!F17)</f>
        <v>-0.0421802303309875</v>
      </c>
      <c r="E36">
        <f>'产险全市保费（累计数）4'!F17/(1+'产险全市保费（累计数）4'!G17)</f>
        <v>141.267443</v>
      </c>
      <c r="F36">
        <f>'产险全市保费（累计数）4'!G17/(1+'产险全市保费（累计数）4'!H17)</f>
        <v>-0.0117404013295718</v>
      </c>
      <c r="G36">
        <f>'产险全市保费（累计数）4'!H17/(1+'产险全市保费（累计数）4'!I17)</f>
        <v>245.452879</v>
      </c>
      <c r="H36">
        <f>'产险全市保费（累计数）4'!I17/(1+'产险全市保费（累计数）4'!J17)</f>
        <v>-0.689879375992163</v>
      </c>
      <c r="I36">
        <f>'产险全市保费（累计数）4'!J17/(1+'产险全市保费（累计数）4'!K17)</f>
        <v>0</v>
      </c>
      <c r="J36">
        <f>'产险全市保费（累计数）4'!K17/(1+'产险全市保费（累计数）4'!L17)</f>
        <v>0</v>
      </c>
      <c r="K36">
        <f>'产险全市保费（累计数）4'!L17/(1+'产险全市保费（累计数）4'!M17)</f>
        <v>42.02</v>
      </c>
      <c r="L36">
        <f>'产险全市保费（累计数）4'!M17/(1+'产险全市保费（累计数）4'!N17)</f>
        <v>-0.0430161439693464</v>
      </c>
      <c r="M36">
        <f>'产险全市保费（累计数）4'!N17/(1+'产险全市保费（累计数）4'!O17)</f>
        <v>18.494788</v>
      </c>
      <c r="N36">
        <f>'产险全市保费（累计数）4'!O17/(1+'产险全市保费（累计数）4'!P17)</f>
        <v>-0.00454808358115484</v>
      </c>
      <c r="O36">
        <f>'产险全市保费（累计数）4'!P17/(1+'产险全市保费（累计数）4'!Q17)</f>
        <v>7.294319</v>
      </c>
      <c r="P36">
        <f>'产险全市保费（累计数）4'!Q17/(1+'产险全市保费（累计数）4'!R17)</f>
        <v>0.823929142665683</v>
      </c>
      <c r="Q36">
        <f>'产险全市保费（累计数）4'!R17/(1+'产险全市保费（累计数）4'!S17)</f>
        <v>0</v>
      </c>
      <c r="R36">
        <f>'产险全市保费（累计数）4'!S17/(1+'产险全市保费（累计数）4'!T17)</f>
        <v>0</v>
      </c>
      <c r="S36">
        <f>'产险全市保费（累计数）4'!T17/(1+'产险全市保费（累计数）4'!U17)</f>
        <v>0</v>
      </c>
      <c r="T36">
        <f>'产险全市保费（累计数）4'!U17/(1+'产险全市保费（累计数）4'!V17)</f>
        <v>0</v>
      </c>
      <c r="U36">
        <f>'产险全市保费（累计数）4'!V17/(1+'产险全市保费（累计数）4'!W17)</f>
        <v>0.262359</v>
      </c>
      <c r="V36">
        <f>'产险全市保费（累计数）4'!W17/(1+'产险全市保费（累计数）4'!X17)</f>
        <v>0.00136610719715346</v>
      </c>
      <c r="W36">
        <f>'产险全市保费（累计数）4'!X17/(1+'产险全市保费（累计数）4'!Y17)</f>
        <v>51.845655</v>
      </c>
      <c r="X36">
        <f>'产险全市保费（累计数）4'!Y17/(1+'产险全市保费（累计数）4'!Z17)</f>
        <v>2.36726508309375</v>
      </c>
      <c r="Y36">
        <f>'产险全市保费（累计数）4'!Z17/(1+'产险全市保费（累计数）4'!AA17)</f>
        <v>1.363975</v>
      </c>
      <c r="Z36">
        <f>'产险全市保费（累计数）4'!AA17/(1+'产险全市保费（累计数）4'!AB17)</f>
        <v>-0.301104336699232</v>
      </c>
      <c r="AA36">
        <f>'产险全市保费（累计数）4'!AB17/(1+'产险全市保费（累计数）4'!AC17)</f>
        <v>0.056604</v>
      </c>
      <c r="AB36">
        <f>'产险全市保费（累计数）4'!AC17/(1+'产险全市保费（累计数）4'!AD17)</f>
        <v>0.00622180838341897</v>
      </c>
      <c r="AC36">
        <f>'产险全市保费（累计数）4'!AD17/(1+'产险全市保费（累计数）4'!AE17)</f>
        <v>43.939076</v>
      </c>
      <c r="AD36">
        <f>'产险全市保费（累计数）4'!AE17/(1+'产险全市保费（累计数）4'!AF17)</f>
        <v>0.167268856541271</v>
      </c>
      <c r="AE36">
        <f>'产险全市保费（累计数）4'!AF17/(1+'产险全市保费（累计数）4'!AG17)</f>
        <v>0</v>
      </c>
      <c r="AF36">
        <f>'产险全市保费（累计数）4'!AG17/(1+'产险全市保费（累计数）4'!AH17)</f>
        <v>0</v>
      </c>
      <c r="AG36">
        <f>'产险全市保费（累计数）4'!AH17/(1+'产险全市保费（累计数）4'!AI17)</f>
        <v>0</v>
      </c>
      <c r="AH36">
        <f>'产险全市保费（累计数）4'!AI17/(1+'产险全市保费（累计数）4'!AJ17)</f>
        <v>0</v>
      </c>
      <c r="AI36">
        <f>'产险全市保费（累计数）4'!AJ17/(1+'产险全市保费（累计数）4'!AK17)</f>
        <v>0</v>
      </c>
      <c r="AJ36">
        <f>'产险全市保费（累计数）4'!AK17/(1+'产险全市保费（累计数）4'!AL17)</f>
        <v>0</v>
      </c>
      <c r="AK36">
        <f>'产险全市保费（累计数）4'!AL17/(1+'产险全市保费（累计数）4'!AM17)</f>
        <v>6.488702</v>
      </c>
      <c r="AL36">
        <f>'产险全市保费（累计数）4'!AM17/(1+'产险全市保费（累计数）4'!AN17)</f>
        <v>11.3649062632249</v>
      </c>
      <c r="AM36">
        <f>'产险全市保费（累计数）4'!AN17/(1+'产险全市保费（累计数）4'!AO17)</f>
        <v>0</v>
      </c>
      <c r="AN36">
        <f>'产险全市保费（累计数）4'!AO17/(1+'产险全市保费（累计数）4'!AP17)</f>
        <v>0</v>
      </c>
      <c r="AO36">
        <f>'产险全市保费（累计数）4'!AP17/(1+'产险全市保费（累计数）4'!AQ17)</f>
        <v>155.276146</v>
      </c>
      <c r="AP36">
        <f>'产险全市保费（累计数）4'!AQ17/(1+'产险全市保费（累计数）4'!AR17)</f>
        <v>0</v>
      </c>
      <c r="AQ36">
        <f>'产险全市保费（累计数）4'!AR17/(1+'产险全市保费（累计数）4'!AS17)</f>
        <v>0</v>
      </c>
      <c r="AR36">
        <f>'产险全市保费（累计数）4'!AS17/(1+'产险全市保费（累计数）4'!AT17)</f>
        <v>0</v>
      </c>
      <c r="AS36">
        <f>'产险全市保费（累计数）4'!AT17/(1+'产险全市保费（累计数）4'!AU17)</f>
        <v>0</v>
      </c>
      <c r="AT36">
        <f>'产险全市保费（累计数）4'!AU17/(1+'产险全市保费（累计数）4'!AV17)</f>
        <v>0</v>
      </c>
      <c r="AU36">
        <f>'产险全市保费（累计数）4'!AV17/(1+'产险全市保费（累计数）4'!AW17)</f>
        <v>0</v>
      </c>
      <c r="AV36">
        <f>'产险全市保费（累计数）4'!AW17/(1+'产险全市保费（累计数）4'!AX17)</f>
        <v>0</v>
      </c>
      <c r="AW36">
        <f>'产险全市保费（累计数）4'!AX17/(1+'产险全市保费（累计数）4'!AY17)</f>
        <v>0</v>
      </c>
      <c r="AX36">
        <f>'产险全市保费（累计数）4'!AY17/(1+'产险全市保费（累计数）4'!AZ17)</f>
        <v>0</v>
      </c>
    </row>
    <row r="37" spans="1:50">
      <c r="A37">
        <f>'产险全市保费（累计数）4'!B18/(1+'产险全市保费（累计数）4'!C18)</f>
        <v>4632.68059850374</v>
      </c>
      <c r="B37">
        <f>'产险全市保费（累计数）4'!C18/(1+'产险全市保费（累计数）4'!D18)</f>
        <v>7.54891500652438e-7</v>
      </c>
      <c r="C37">
        <f>'产险全市保费（累计数）4'!D18/(1+'产险全市保费（累计数）4'!E18)</f>
        <v>3997.50567495774</v>
      </c>
      <c r="D37">
        <f>'产险全市保费（累计数）4'!E18/(1+'产险全市保费（累计数）4'!F18)</f>
        <v>-0.000604349616759864</v>
      </c>
      <c r="E37">
        <f>'产险全市保费（累计数）4'!F18/(1+'产险全市保费（累计数）4'!G18)</f>
        <v>759.627689999739</v>
      </c>
      <c r="F37">
        <f>'产险全市保费（累计数）4'!G18/(1+'产险全市保费（累计数）4'!H18)</f>
        <v>-0.000302819828590028</v>
      </c>
      <c r="G37">
        <f>'产险全市保费（累计数）4'!H18/(1+'产险全市保费（累计数）4'!I18)</f>
        <v>2511.32771172046</v>
      </c>
      <c r="H37">
        <f>'产险全市保费（累计数）4'!I18/(1+'产险全市保费（累计数）4'!J18)</f>
        <v>-0.000282109175288007</v>
      </c>
      <c r="I37">
        <f>'产险全市保费（累计数）4'!J18/(1+'产险全市保费（累计数）4'!K18)</f>
        <v>855.559680968097</v>
      </c>
      <c r="J37">
        <f>'产险全市保费（累计数）4'!K18/(1+'产险全市保费（累计数）4'!L18)</f>
        <v>-0.00204187031728329</v>
      </c>
      <c r="K37">
        <f>'产险全市保费（累计数）4'!L18/(1+'产险全市保费（累计数）4'!M18)</f>
        <v>280.938559322034</v>
      </c>
      <c r="L37">
        <f>'产险全市保费（累计数）4'!M18/(1+'产险全市保费（累计数）4'!N18)</f>
        <v>-0.00869638260130545</v>
      </c>
      <c r="M37">
        <f>'产险全市保费（累计数）4'!N18/(1+'产险全市保费（累计数）4'!O18)</f>
        <v>41.990647633781</v>
      </c>
      <c r="N37">
        <f>'产险全市保费（累计数）4'!O18/(1+'产险全市保费（累计数）4'!P18)</f>
        <v>0.00114000756764085</v>
      </c>
      <c r="O37">
        <f>'产险全市保费（累计数）4'!P18/(1+'产险全市保费（累计数）4'!Q18)</f>
        <v>411.61598484004</v>
      </c>
      <c r="P37">
        <f>'产险全市保费（累计数）4'!Q18/(1+'产险全市保费（累计数）4'!R18)</f>
        <v>-0.000790121105831693</v>
      </c>
      <c r="Q37">
        <f>'产险全市保费（累计数）4'!R18/(1+'产险全市保费（累计数）4'!S18)</f>
        <v>106.505027196308</v>
      </c>
      <c r="R37">
        <f>'产险全市保费（累计数）4'!S18/(1+'产险全市保费（累计数）4'!T18)</f>
        <v>0.00972386767520277</v>
      </c>
      <c r="S37">
        <f>'产险全市保费（累计数）4'!T18/(1+'产险全市保费（累计数）4'!U18)</f>
        <v>25.3614239011987</v>
      </c>
      <c r="T37">
        <f>'产险全市保费（累计数）4'!U18/(1+'产险全市保费（累计数）4'!V18)</f>
        <v>-0.00429030135609008</v>
      </c>
      <c r="U37">
        <f>'产险全市保费（累计数）4'!V18/(1+'产险全市保费（累计数）4'!W18)</f>
        <v>45.3274163994503</v>
      </c>
      <c r="V37">
        <f>'产险全市保费（累计数）4'!W18/(1+'产险全市保费（累计数）4'!X18)</f>
        <v>-9.501485955972e-5</v>
      </c>
      <c r="W37">
        <f>'产险全市保费（累计数）4'!X18/(1+'产险全市保费（累计数）4'!Y18)</f>
        <v>635.073864177541</v>
      </c>
      <c r="X37">
        <f>'产险全市保费（累计数）4'!Y18/(1+'产险全市保费（累计数）4'!Z18)</f>
        <v>0.0496884868911489</v>
      </c>
      <c r="Y37">
        <f>'产险全市保费（累计数）4'!Z18/(1+'产险全市保费（累计数）4'!AA18)</f>
        <v>22.4948376796168</v>
      </c>
      <c r="Z37">
        <f>'产险全市保费（累计数）4'!AA18/(1+'产险全市保费（累计数）4'!AB18)</f>
        <v>-0.00131589250137027</v>
      </c>
      <c r="AA37">
        <f>'产险全市保费（累计数）4'!AB18/(1+'产险全市保费（累计数）4'!AC18)</f>
        <v>35.9265117022126</v>
      </c>
      <c r="AB37">
        <f>'产险全市保费（累计数）4'!AC18/(1+'产险全市保费（累计数）4'!AD18)</f>
        <v>0.000339205580261709</v>
      </c>
      <c r="AC37">
        <f>'产险全市保费（累计数）4'!AD18/(1+'产险全市保费（累计数）4'!AE18)</f>
        <v>139.540801926731</v>
      </c>
      <c r="AD37">
        <f>'产险全市保费（累计数）4'!AE18/(1+'产险全市保费（累计数）4'!AF18)</f>
        <v>0.0835680114659797</v>
      </c>
      <c r="AE37">
        <f>'产险全市保费（累计数）4'!AF18/(1+'产险全市保费（累计数）4'!AG18)</f>
        <v>16.8270796636645</v>
      </c>
      <c r="AF37">
        <f>'产险全市保费（累计数）4'!AG18/(1+'产险全市保费（累计数）4'!AH18)</f>
        <v>2.0089</v>
      </c>
      <c r="AG37">
        <f>'产险全市保费（累计数）4'!AH18/(1+'产险全市保费（累计数）4'!AI18)</f>
        <v>0</v>
      </c>
      <c r="AH37">
        <f>'产险全市保费（累计数）4'!AI18/(1+'产险全市保费（累计数）4'!AJ18)</f>
        <v>0</v>
      </c>
      <c r="AI37">
        <f>'产险全市保费（累计数）4'!AJ18/(1+'产险全市保费（累计数）4'!AK18)</f>
        <v>9.09275592111783</v>
      </c>
      <c r="AJ37">
        <f>'产险全市保费（累计数）4'!AK18/(1+'产险全市保费（累计数）4'!AL18)</f>
        <v>2.29114224267074e-5</v>
      </c>
      <c r="AK37">
        <f>'产险全市保费（累计数）4'!AL18/(1+'产险全市保费（累计数）4'!AM18)</f>
        <v>387.88114352849</v>
      </c>
      <c r="AL37">
        <f>'产险全市保费（累计数）4'!AM18/(1+'产险全市保费（累计数）4'!AN18)</f>
        <v>0.0214</v>
      </c>
      <c r="AM37">
        <f>'产险全市保费（累计数）4'!AN18/(1+'产险全市保费（累计数）4'!AO18)</f>
        <v>0</v>
      </c>
      <c r="AN37">
        <f>'产险全市保费（累计数）4'!AO18/(1+'产险全市保费（累计数）4'!AP18)</f>
        <v>0</v>
      </c>
      <c r="AO37">
        <f>'产险全市保费（累计数）4'!AP18/(1+'产险全市保费（累计数）4'!AQ18)</f>
        <v>23.2996949762964</v>
      </c>
      <c r="AP37">
        <f>'产险全市保费（累计数）4'!AQ18/(1+'产险全市保费（累计数）4'!AR18)</f>
        <v>1.7211</v>
      </c>
      <c r="AQ37">
        <f>'产险全市保费（累计数）4'!AR18/(1+'产险全市保费（累计数）4'!AS18)</f>
        <v>0</v>
      </c>
      <c r="AR37">
        <f>'产险全市保费（累计数）4'!AS18/(1+'产险全市保费（累计数）4'!AT18)</f>
        <v>0</v>
      </c>
      <c r="AS37">
        <f>'产险全市保费（累计数）4'!AT18/(1+'产险全市保费（累计数）4'!AU18)</f>
        <v>0.4</v>
      </c>
      <c r="AT37">
        <f>'产险全市保费（累计数）4'!AU18/(1+'产险全市保费（累计数）4'!AV18)</f>
        <v>0</v>
      </c>
      <c r="AU37">
        <f>'产险全市保费（累计数）4'!AV18/(1+'产险全市保费（累计数）4'!AW18)</f>
        <v>0</v>
      </c>
      <c r="AV37">
        <f>'产险全市保费（累计数）4'!AW18/(1+'产险全市保费（累计数）4'!AX18)</f>
        <v>0</v>
      </c>
      <c r="AW37">
        <f>'产险全市保费（累计数）4'!AX18/(1+'产险全市保费（累计数）4'!AY18)</f>
        <v>6.0113</v>
      </c>
      <c r="AX37">
        <f>'产险全市保费（累计数）4'!AY18/(1+'产险全市保费（累计数）4'!AZ18)</f>
        <v>0</v>
      </c>
    </row>
    <row r="38" spans="1:50">
      <c r="A38">
        <f>'产险全市保费（累计数）4'!B19/(1+'产险全市保费（累计数）4'!C19)</f>
        <v>19014.6937608113</v>
      </c>
      <c r="B38">
        <f>'产险全市保费（累计数）4'!C19/(1+'产险全市保费（累计数）4'!D19)</f>
        <v>2.6536051080656e-6</v>
      </c>
      <c r="C38">
        <f>'产险全市保费（累计数）4'!D19/(1+'产险全市保费（累计数）4'!E19)</f>
        <v>16943.4905882264</v>
      </c>
      <c r="D38">
        <f>'产险全市保费（累计数）4'!E19/(1+'产险全市保费（累计数）4'!F19)</f>
        <v>8.63406920594513e-6</v>
      </c>
      <c r="E38">
        <f>'产险全市保费（累计数）4'!F19/(1+'产险全市保费（累计数）4'!G19)</f>
        <v>3720.84525292335</v>
      </c>
      <c r="F38">
        <f>'产险全市保费（累计数）4'!G19/(1+'产险全市保费（累计数）4'!H19)</f>
        <v>-1.55803503733568e-5</v>
      </c>
      <c r="G38">
        <f>'产险全市保费（累计数）4'!H19/(1+'产险全市保费（累计数）4'!I19)</f>
        <v>14994.4490157124</v>
      </c>
      <c r="H38">
        <f>'产险全市保费（累计数）4'!I19/(1+'产险全市保费（累计数）4'!J19)</f>
        <v>0.00395749661140702</v>
      </c>
      <c r="I38">
        <f>'产险全市保费（累计数）4'!J19/(1+'产险全市保费（累计数）4'!K19)</f>
        <v>79.1416150001525</v>
      </c>
      <c r="J38">
        <f>'产险全市保费（累计数）4'!K19/(1+'产险全市保费（累计数）4'!L19)</f>
        <v>-0.000417487221116611</v>
      </c>
      <c r="K38">
        <f>'产险全市保费（累计数）4'!L19/(1+'产险全市保费（累计数）4'!M19)</f>
        <v>3375.66796097808</v>
      </c>
      <c r="L38">
        <f>'产险全市保费（累计数）4'!M19/(1+'产险全市保费（累计数）4'!N19)</f>
        <v>-0.000922442172436761</v>
      </c>
      <c r="M38">
        <f>'产险全市保费（累计数）4'!N19/(1+'产险全市保费（累计数）4'!O19)</f>
        <v>282.158750456762</v>
      </c>
      <c r="N38">
        <f>'产险全市保费（累计数）4'!O19/(1+'产险全市保费（累计数）4'!P19)</f>
        <v>0.000134306807292047</v>
      </c>
      <c r="O38">
        <f>'产险全市保费（累计数）4'!P19/(1+'产险全市保费（累计数）4'!Q19)</f>
        <v>1332.52762249908</v>
      </c>
      <c r="P38">
        <f>'产险全市保费（累计数）4'!Q19/(1+'产险全市保费（累计数）4'!R19)</f>
        <v>0.0309979213321671</v>
      </c>
      <c r="Q38">
        <f>'产险全市保费（累计数）4'!R19/(1+'产险全市保费（累计数）4'!S19)</f>
        <v>58.1841889282226</v>
      </c>
      <c r="R38">
        <f>'产险全市保费（累计数）4'!S19/(1+'产险全市保费（累计数）4'!T19)</f>
        <v>-0.00461258761841217</v>
      </c>
      <c r="S38">
        <f>'产险全市保费（累计数）4'!T19/(1+'产险全市保费（累计数）4'!U19)</f>
        <v>53.2141811767578</v>
      </c>
      <c r="T38">
        <f>'产险全市保费（累计数）4'!U19/(1+'产险全市保费（累计数）4'!V19)</f>
        <v>0.0197039093519861</v>
      </c>
      <c r="U38">
        <f>'产险全市保费（累计数）4'!V19/(1+'产险全市保费（累计数）4'!W19)</f>
        <v>144.344728875732</v>
      </c>
      <c r="V38">
        <f>'产险全市保费（累计数）4'!W19/(1+'产险全市保费（累计数）4'!X19)</f>
        <v>5.49162980574559e-6</v>
      </c>
      <c r="W38">
        <f>'产险全市保费（累计数）4'!X19/(1+'产险全市保费（累计数）4'!Y19)</f>
        <v>2071.20317258491</v>
      </c>
      <c r="X38">
        <f>'产险全市保费（累计数）4'!Y19/(1+'产险全市保费（累计数）4'!Z19)</f>
        <v>0.000370080201708501</v>
      </c>
      <c r="Y38">
        <f>'产险全市保费（累计数）4'!Z19/(1+'产险全市保费（累计数）4'!AA19)</f>
        <v>438.811111</v>
      </c>
      <c r="Z38">
        <f>'产险全市保费（累计数）4'!AA19/(1+'产险全市保费（累计数）4'!AB19)</f>
        <v>0.000613968762056416</v>
      </c>
      <c r="AA38">
        <f>'产险全市保费（累计数）4'!AB19/(1+'产险全市保费（累计数）4'!AC19)</f>
        <v>731.120939584906</v>
      </c>
      <c r="AB38">
        <f>'产险全市保费（累计数）4'!AC19/(1+'产险全市保费（累计数）4'!AD19)</f>
        <v>-0.185091859989315</v>
      </c>
      <c r="AC38">
        <f>'产险全市保费（累计数）4'!AD19/(1+'产险全市保费（累计数）4'!AE19)</f>
        <v>0</v>
      </c>
      <c r="AD38">
        <f>'产险全市保费（累计数）4'!AE19/(1+'产险全市保费（累计数）4'!AF19)</f>
        <v>0</v>
      </c>
      <c r="AE38">
        <f>'产险全市保费（累计数）4'!AF19/(1+'产险全市保费（累计数）4'!AG19)</f>
        <v>0</v>
      </c>
      <c r="AF38">
        <f>'产险全市保费（累计数）4'!AG19/(1+'产险全市保费（累计数）4'!AH19)</f>
        <v>0</v>
      </c>
      <c r="AG38">
        <f>'产险全市保费（累计数）4'!AH19/(1+'产险全市保费（累计数）4'!AI19)</f>
        <v>0</v>
      </c>
      <c r="AH38">
        <f>'产险全市保费（累计数）4'!AI19/(1+'产险全市保费（累计数）4'!AJ19)</f>
        <v>0</v>
      </c>
      <c r="AI38">
        <f>'产险全市保费（累计数）4'!AJ19/(1+'产险全市保费（累计数）4'!AK19)</f>
        <v>0</v>
      </c>
      <c r="AJ38">
        <f>'产险全市保费（累计数）4'!AK19/(1+'产险全市保费（累计数）4'!AL19)</f>
        <v>0</v>
      </c>
      <c r="AK38">
        <f>'产险全市保费（累计数）4'!AL19/(1+'产险全市保费（累计数）4'!AM19)</f>
        <v>0</v>
      </c>
      <c r="AL38">
        <f>'产险全市保费（累计数）4'!AM19/(1+'产险全市保费（累计数）4'!AN19)</f>
        <v>0</v>
      </c>
      <c r="AM38">
        <f>'产险全市保费（累计数）4'!AN19/(1+'产险全市保费（累计数）4'!AO19)</f>
        <v>0</v>
      </c>
      <c r="AN38">
        <f>'产险全市保费（累计数）4'!AO19/(1+'产险全市保费（累计数）4'!AP19)</f>
        <v>0</v>
      </c>
      <c r="AO38">
        <f>'产险全市保费（累计数）4'!AP19/(1+'产险全市保费（累计数）4'!AQ19)</f>
        <v>0</v>
      </c>
      <c r="AP38">
        <f>'产险全市保费（累计数）4'!AQ19/(1+'产险全市保费（累计数）4'!AR19)</f>
        <v>0</v>
      </c>
      <c r="AQ38">
        <f>'产险全市保费（累计数）4'!AR19/(1+'产险全市保费（累计数）4'!AS19)</f>
        <v>0</v>
      </c>
      <c r="AR38">
        <f>'产险全市保费（累计数）4'!AS19/(1+'产险全市保费（累计数）4'!AT19)</f>
        <v>0</v>
      </c>
      <c r="AS38">
        <f>'产险全市保费（累计数）4'!AT19/(1+'产险全市保费（累计数）4'!AU19)</f>
        <v>0</v>
      </c>
      <c r="AT38">
        <f>'产险全市保费（累计数）4'!AU19/(1+'产险全市保费（累计数）4'!AV19)</f>
        <v>0</v>
      </c>
      <c r="AU38">
        <f>'产险全市保费（累计数）4'!AV19/(1+'产险全市保费（累计数）4'!AW19)</f>
        <v>0</v>
      </c>
      <c r="AV38">
        <f>'产险全市保费（累计数）4'!AW19/(1+'产险全市保费（累计数）4'!AX19)</f>
        <v>0</v>
      </c>
      <c r="AW38">
        <f>'产险全市保费（累计数）4'!AX19/(1+'产险全市保费（累计数）4'!AY19)</f>
        <v>0</v>
      </c>
      <c r="AX38">
        <f>'产险全市保费（累计数）4'!AY19/(1+'产险全市保费（累计数）4'!AZ19)</f>
        <v>0</v>
      </c>
    </row>
    <row r="39" spans="1:50">
      <c r="A39">
        <f>'产险全市保费（累计数）4'!B20/(1+'产险全市保费（累计数）4'!C20)</f>
        <v>99943.8228534875</v>
      </c>
      <c r="B39">
        <f>'产险全市保费（累计数）4'!C20/(1+'产险全市保费（累计数）4'!D20)</f>
        <v>1.18325143355716e-6</v>
      </c>
      <c r="C39">
        <f>'产险全市保费（累计数）4'!D20/(1+'产险全市保费（累计数）4'!E20)</f>
        <v>42540.6858453401</v>
      </c>
      <c r="D39">
        <f>'产险全市保费（累计数）4'!E20/(1+'产险全市保费（累计数）4'!F20)</f>
        <v>1.49897158329509e-5</v>
      </c>
      <c r="E39">
        <f>'产险全市保费（累计数）4'!F20/(1+'产险全市保费（累计数）4'!G20)</f>
        <v>8904.66882946379</v>
      </c>
      <c r="F39">
        <f>'产险全市保费（累计数）4'!G20/(1+'产险全市保费（累计数）4'!H20)</f>
        <v>-7.95134992622543e-6</v>
      </c>
      <c r="G39">
        <f>'产险全市保费（累计数）4'!H20/(1+'产险全市保费（累计数）4'!I20)</f>
        <v>30873.4284057199</v>
      </c>
      <c r="H39">
        <f>'产险全市保费（累计数）4'!I20/(1+'产险全市保费（累计数）4'!J20)</f>
        <v>0.000151705823355515</v>
      </c>
      <c r="I39">
        <f>'产险全市保费（累计数）4'!J20/(1+'产险全市保费（累计数）4'!K20)</f>
        <v>1467.85130334691</v>
      </c>
      <c r="J39">
        <f>'产险全市保费（累计数）4'!K20/(1+'产险全市保费（累计数）4'!L20)</f>
        <v>-0.000106880795234995</v>
      </c>
      <c r="K39">
        <f>'产险全市保费（累计数）4'!L20/(1+'产险全市保费（累计数）4'!M20)</f>
        <v>5901.10378695652</v>
      </c>
      <c r="L39">
        <f>'产险全市保费（累计数）4'!M20/(1+'产险全市保费（累计数）4'!N20)</f>
        <v>-0.000287406500222009</v>
      </c>
      <c r="M39">
        <f>'产险全市保费（累计数）4'!N20/(1+'产险全市保费（累计数）4'!O20)</f>
        <v>1032.49176200057</v>
      </c>
      <c r="N39">
        <f>'产险全市保费（累计数）4'!O20/(1+'产险全市保费（累计数）4'!P20)</f>
        <v>1.07277565738214e-5</v>
      </c>
      <c r="O39">
        <f>'产险全市保费（累计数）4'!P20/(1+'产险全市保费（累计数）4'!Q20)</f>
        <v>3900.15809136181</v>
      </c>
      <c r="P39">
        <f>'产险全市保费（累计数）4'!Q20/(1+'产险全市保费（累计数）4'!R20)</f>
        <v>8.23956297447463e-5</v>
      </c>
      <c r="Q39">
        <f>'产险全市保费（累计数）4'!R20/(1+'产险全市保费（累计数）4'!S20)</f>
        <v>588.197537075689</v>
      </c>
      <c r="R39">
        <f>'产险全市保费（累计数）4'!S20/(1+'产险全市保费（累计数）4'!T20)</f>
        <v>-1.91010854407088e-5</v>
      </c>
      <c r="S39">
        <f>'产险全市保费（累计数）4'!T20/(1+'产险全市保费（累计数）4'!U20)</f>
        <v>3516.64160287619</v>
      </c>
      <c r="T39">
        <f>'产险全市保费（累计数）4'!U20/(1+'产险全市保费（累计数）4'!V20)</f>
        <v>0.000511080560562676</v>
      </c>
      <c r="U39">
        <f>'产险全市保费（累计数）4'!V20/(1+'产险全市保费（累计数）4'!W20)</f>
        <v>722.274521182701</v>
      </c>
      <c r="V39">
        <f>'产险全市保费（累计数）4'!W20/(1+'产险全市保费（累计数）4'!X20)</f>
        <v>-1.59152260448235e-6</v>
      </c>
      <c r="W39">
        <f>'产险全市保费（累计数）4'!X20/(1+'产险全市保费（累计数）4'!Y20)</f>
        <v>57404.2028081991</v>
      </c>
      <c r="X39">
        <f>'产险全市保费（累计数）4'!Y20/(1+'产险全市保费（累计数）4'!Z20)</f>
        <v>0.000102394618520009</v>
      </c>
      <c r="Y39">
        <f>'产险全市保费（累计数）4'!Z20/(1+'产险全市保费（累计数）4'!AA20)</f>
        <v>2119.84330071174</v>
      </c>
      <c r="Z39">
        <f>'产险全市保费（累计数）4'!AA20/(1+'产险全市保费（累计数）4'!AB20)</f>
        <v>-0.00134639849960118</v>
      </c>
      <c r="AA39">
        <f>'产险全市保费（累计数）4'!AB20/(1+'产险全市保费（累计数）4'!AC20)</f>
        <v>718.916762778506</v>
      </c>
      <c r="AB39">
        <f>'产险全市保费（累计数）4'!AC20/(1+'产险全市保费（累计数）4'!AD20)</f>
        <v>-2.70041645963421e-5</v>
      </c>
      <c r="AC39">
        <f>'产险全市保费（累计数）4'!AD20/(1+'产险全市保费（累计数）4'!AE20)</f>
        <v>4530.14911410758</v>
      </c>
      <c r="AD39">
        <f>'产险全市保费（累计数）4'!AE20/(1+'产险全市保费（累计数）4'!AF20)</f>
        <v>-0.00186282997732276</v>
      </c>
      <c r="AE39">
        <f>'产险全市保费（累计数）4'!AF20/(1+'产险全市保费（累计数）4'!AG20)</f>
        <v>194.085705075607</v>
      </c>
      <c r="AF39">
        <f>'产险全市保费（累计数）4'!AG20/(1+'产险全市保费（累计数）4'!AH20)</f>
        <v>-0.0110331695832714</v>
      </c>
      <c r="AG39">
        <f>'产险全市保费（累计数）4'!AH20/(1+'产险全市保费（累计数）4'!AI20)</f>
        <v>23.7821494785631</v>
      </c>
      <c r="AH39">
        <f>'产险全市保费（累计数）4'!AI20/(1+'产险全市保费（累计数）4'!AJ20)</f>
        <v>-0.00201582961348599</v>
      </c>
      <c r="AI39">
        <f>'产险全市保费（累计数）4'!AJ20/(1+'产险全市保费（累计数）4'!AK20)</f>
        <v>99.1908078284406</v>
      </c>
      <c r="AJ39">
        <f>'产险全市保费（累计数）4'!AK20/(1+'产险全市保费（累计数）4'!AL20)</f>
        <v>0.000901149169404316</v>
      </c>
      <c r="AK39">
        <f>'产险全市保费（累计数）4'!AL20/(1+'产险全市保费（累计数）4'!AM20)</f>
        <v>2529.68165852865</v>
      </c>
      <c r="AL39">
        <f>'产险全市保费（累计数）4'!AM20/(1+'产险全市保费（累计数）4'!AN20)</f>
        <v>-0.3856</v>
      </c>
      <c r="AM39">
        <f>'产险全市保费（累计数）4'!AN20/(1+'产险全市保费（累计数）4'!AO20)</f>
        <v>0</v>
      </c>
      <c r="AN39">
        <f>'产险全市保费（累计数）4'!AO20/(1+'产险全市保费（累计数）4'!AP20)</f>
        <v>0</v>
      </c>
      <c r="AO39">
        <f>'产险全市保费（累计数）4'!AP20/(1+'产险全市保费（累计数）4'!AQ20)</f>
        <v>187.392422821696</v>
      </c>
      <c r="AP39">
        <f>'产险全市保费（累计数）4'!AQ20/(1+'产险全市保费（累计数）4'!AR20)</f>
        <v>0.3864</v>
      </c>
      <c r="AQ39">
        <f>'产险全市保费（累计数）4'!AR20/(1+'产险全市保费（累计数）4'!AS20)</f>
        <v>0</v>
      </c>
      <c r="AR39">
        <f>'产险全市保费（累计数）4'!AS20/(1+'产险全市保费（累计数）4'!AT20)</f>
        <v>0</v>
      </c>
      <c r="AS39">
        <f>'产险全市保费（累计数）4'!AT20/(1+'产险全市保费（累计数）4'!AU20)</f>
        <v>8139.6497628027</v>
      </c>
      <c r="AT39">
        <f>'产险全市保费（累计数）4'!AU20/(1+'产险全市保费（累计数）4'!AV20)</f>
        <v>1.71505030434357e-7</v>
      </c>
      <c r="AU39">
        <f>'产险全市保费（累计数）4'!AV20/(1+'产险全市保费（累计数）4'!AW20)</f>
        <v>35970.9140352301</v>
      </c>
      <c r="AV39">
        <f>'产险全市保费（累计数）4'!AW20/(1+'产险全市保费（累计数）4'!AX20)</f>
        <v>0.00499371704690481</v>
      </c>
      <c r="AW39">
        <f>'产险全市保费（累计数）4'!AX20/(1+'产险全市保费（累计数）4'!AY20)</f>
        <v>2894.16267515923</v>
      </c>
      <c r="AX39">
        <f>'产险全市保费（累计数）4'!AY20/(1+'产险全市保费（累计数）4'!AZ20)</f>
        <v>-0.9843</v>
      </c>
    </row>
    <row r="40" spans="1:50">
      <c r="A40">
        <f>'产险全市保费（累计数）4'!B21/(1+'产险全市保费（累计数）4'!C21)</f>
        <v>10099.957623</v>
      </c>
      <c r="B40">
        <f>'产险全市保费（累计数）4'!C21/(1+'产险全市保费（累计数）4'!D21)</f>
        <v>2.2801822279747e-5</v>
      </c>
      <c r="C40">
        <f>'产险全市保费（累计数）4'!D21/(1+'产险全市保费（累计数）4'!E21)</f>
        <v>7790.455336</v>
      </c>
      <c r="D40">
        <f>'产险全市保费（累计数）4'!E21/(1+'产险全市保费（累计数）4'!F21)</f>
        <v>7.5522754854159e-5</v>
      </c>
      <c r="E40">
        <f>'产险全市保费（累计数）4'!F21/(1+'产险全市保费（累计数）4'!G21)</f>
        <v>1248.829539</v>
      </c>
      <c r="F40">
        <f>'产险全市保费（累计数）4'!G21/(1+'产险全市保费（累计数）4'!H21)</f>
        <v>-3.75776800280653e-5</v>
      </c>
      <c r="G40">
        <f>'产险全市保费（累计数）4'!H21/(1+'产险全市保费（累计数）4'!I21)</f>
        <v>5574.104616</v>
      </c>
      <c r="H40">
        <f>'产险全市保费（累计数）4'!I21/(1+'产险全市保费（累计数）4'!J21)</f>
        <v>0.000201008661792903</v>
      </c>
      <c r="I40">
        <f>'产险全市保费（累计数）4'!J21/(1+'产险全市保费（累计数）4'!K21)</f>
        <v>313.062374</v>
      </c>
      <c r="J40">
        <f>'产险全市保费（累计数）4'!K21/(1+'产险全市保费（累计数）4'!L21)</f>
        <v>-0.000735449592630791</v>
      </c>
      <c r="K40">
        <f>'产险全市保费（累计数）4'!L21/(1+'产险全市保费（累计数）4'!M21)</f>
        <v>929.242758999999</v>
      </c>
      <c r="L40">
        <f>'产险全市保费（累计数）4'!M21/(1+'产险全市保费（累计数）4'!N21)</f>
        <v>-0.000900913875741043</v>
      </c>
      <c r="M40">
        <f>'产险全市保费（累计数）4'!N21/(1+'产险全市保费（累计数）4'!O21)</f>
        <v>254.3415</v>
      </c>
      <c r="N40">
        <f>'产险全市保费（累计数）4'!O21/(1+'产险全市保费（累计数）4'!P21)</f>
        <v>0.000474761782306752</v>
      </c>
      <c r="O40">
        <f>'产险全市保费（累计数）4'!P21/(1+'产险全市保费（累计数）4'!Q21)</f>
        <v>784.280634</v>
      </c>
      <c r="P40">
        <f>'产险全市保费（累计数）4'!Q21/(1+'产险全市保费（累计数）4'!R21)</f>
        <v>0.00115761226959622</v>
      </c>
      <c r="Q40">
        <f>'产险全市保费（累计数）4'!R21/(1+'产险全市保费（累计数）4'!S21)</f>
        <v>205.699287</v>
      </c>
      <c r="R40">
        <f>'产险全市保费（累计数）4'!S21/(1+'产险全市保费（累计数）4'!T21)</f>
        <v>7.19160339210393e-5</v>
      </c>
      <c r="S40">
        <f>'产险全市保费（累计数）4'!T21/(1+'产险全市保费（累计数）4'!U21)</f>
        <v>377.215215</v>
      </c>
      <c r="T40">
        <f>'产险全市保费（累计数）4'!U21/(1+'产险全市保费（累计数）4'!V21)</f>
        <v>0.000757911751239441</v>
      </c>
      <c r="U40">
        <f>'产险全市保费（累计数）4'!V21/(1+'产险全市保费（累计数）4'!W21)</f>
        <v>267.974829</v>
      </c>
      <c r="V40">
        <f>'产险全市保费（累计数）4'!W21/(1+'产险全市保费（累计数）4'!X21)</f>
        <v>0.000106394944037241</v>
      </c>
      <c r="W40">
        <f>'产险全市保费（累计数）4'!X21/(1+'产险全市保费（累计数）4'!Y21)</f>
        <v>2309.502287</v>
      </c>
      <c r="X40">
        <f>'产险全市保费（累计数）4'!Y21/(1+'产险全市保费（累计数）4'!Z21)</f>
        <v>0.00231904834348473</v>
      </c>
      <c r="Y40">
        <f>'产险全市保费（累计数）4'!Z21/(1+'产险全市保费（累计数）4'!AA21)</f>
        <v>106.418952</v>
      </c>
      <c r="Z40">
        <f>'产险全市保费（累计数）4'!AA21/(1+'产险全市保费（累计数）4'!AB21)</f>
        <v>0.0803687286621242</v>
      </c>
      <c r="AA40">
        <f>'产险全市保费（累计数）4'!AB21/(1+'产险全市保费（累计数）4'!AC21)</f>
        <v>17.681134</v>
      </c>
      <c r="AB40">
        <f>'产险全市保费（累计数）4'!AC21/(1+'产险全市保费（累计数）4'!AD21)</f>
        <v>-0.000281704482345009</v>
      </c>
      <c r="AC40">
        <f>'产险全市保费（累计数）4'!AD21/(1+'产险全市保费（累计数）4'!AE21)</f>
        <v>545.755168</v>
      </c>
      <c r="AD40">
        <f>'产险全市保费（累计数）4'!AE21/(1+'产险全市保费（累计数）4'!AF21)</f>
        <v>-0.00270310630744814</v>
      </c>
      <c r="AE40">
        <f>'产险全市保费（累计数）4'!AF21/(1+'产险全市保费（累计数）4'!AG21)</f>
        <v>106.099589</v>
      </c>
      <c r="AF40">
        <f>'产险全市保费（累计数）4'!AG21/(1+'产险全市保费（累计数）4'!AH21)</f>
        <v>0.267899325385057</v>
      </c>
      <c r="AG40">
        <f>'产险全市保费（累计数）4'!AH21/(1+'产险全市保费（累计数）4'!AI21)</f>
        <v>-0.103494</v>
      </c>
      <c r="AH40">
        <f>'产险全市保费（累计数）4'!AI21/(1+'产险全市保费（累计数）4'!AJ21)</f>
        <v>0</v>
      </c>
      <c r="AI40">
        <f>'产险全市保费（累计数）4'!AJ21/(1+'产险全市保费（累计数）4'!AK21)</f>
        <v>1.744532</v>
      </c>
      <c r="AJ40">
        <f>'产险全市保费（累计数）4'!AK21/(1+'产险全市保费（累计数）4'!AL21)</f>
        <v>0.000881709088571056</v>
      </c>
      <c r="AK40">
        <f>'产险全市保费（累计数）4'!AL21/(1+'产险全市保费（累计数）4'!AM21)</f>
        <v>490.31818</v>
      </c>
      <c r="AL40">
        <f>'产险全市保费（累计数）4'!AM21/(1+'产险全市保费（累计数）4'!AN21)</f>
        <v>0.227533733299467</v>
      </c>
      <c r="AM40">
        <f>'产险全市保费（累计数）4'!AN21/(1+'产险全市保费（累计数）4'!AO21)</f>
        <v>0</v>
      </c>
      <c r="AN40">
        <f>'产险全市保费（累计数）4'!AO21/(1+'产险全市保费（累计数）4'!AP21)</f>
        <v>0</v>
      </c>
      <c r="AO40">
        <f>'产险全市保费（累计数）4'!AP21/(1+'产险全市保费（累计数）4'!AQ21)</f>
        <v>6.75299000000001</v>
      </c>
      <c r="AP40">
        <f>'产险全市保费（累计数）4'!AQ21/(1+'产险全市保费（累计数）4'!AR21)</f>
        <v>1.47219483517671</v>
      </c>
      <c r="AQ40">
        <f>'产险全市保费（累计数）4'!AR21/(1+'产险全市保费（累计数）4'!AS21)</f>
        <v>0</v>
      </c>
      <c r="AR40">
        <f>'产险全市保费（累计数）4'!AS21/(1+'产险全市保费（累计数）4'!AT21)</f>
        <v>0</v>
      </c>
      <c r="AS40">
        <f>'产险全市保费（累计数）4'!AT21/(1+'产险全市保费（累计数）4'!AU21)</f>
        <v>1034.731742</v>
      </c>
      <c r="AT40">
        <f>'产险全市保费（累计数）4'!AU21/(1+'产险全市保费（累计数）4'!AV21)</f>
        <v>1.21349220868881</v>
      </c>
      <c r="AU40">
        <f>'产险全市保费（累计数）4'!AV21/(1+'产险全市保费（累计数）4'!AW21)</f>
        <v>0</v>
      </c>
      <c r="AV40">
        <f>'产险全市保费（累计数）4'!AW21/(1+'产险全市保费（累计数）4'!AX21)</f>
        <v>0</v>
      </c>
      <c r="AW40">
        <f>'产险全市保费（累计数）4'!AX21/(1+'产险全市保费（累计数）4'!AY21)</f>
        <v>0.00151</v>
      </c>
      <c r="AX40">
        <f>'产险全市保费（累计数）4'!AY21/(1+'产险全市保费（累计数）4'!AZ21)</f>
        <v>0</v>
      </c>
    </row>
    <row r="41" spans="1:50">
      <c r="A41">
        <f>'产险全市保费（累计数）4'!B22/(1+'产险全市保费（累计数）4'!C22)</f>
        <v>10669.6328818775</v>
      </c>
      <c r="B41">
        <f>'产险全市保费（累计数）4'!C22/(1+'产险全市保费（累计数）4'!D22)</f>
        <v>1.72154532879161e-5</v>
      </c>
      <c r="C41">
        <f>'产险全市保费（累计数）4'!D22/(1+'产险全市保费（累计数）4'!E22)</f>
        <v>9148.50372887756</v>
      </c>
      <c r="D41">
        <f>'产险全市保费（累计数）4'!E22/(1+'产险全市保费（累计数）4'!F22)</f>
        <v>5.20998067123528e-5</v>
      </c>
      <c r="E41">
        <f>'产险全市保费（累计数）4'!F22/(1+'产险全市保费（累计数）4'!G22)</f>
        <v>1649.31109499637</v>
      </c>
      <c r="F41">
        <f>'产险全市保费（累计数）4'!G22/(1+'产险全市保费（累计数）4'!H22)</f>
        <v>-3.89072391272749e-5</v>
      </c>
      <c r="G41">
        <f>'产险全市保费（累计数）4'!H22/(1+'产险全市保费（累计数）4'!I22)</f>
        <v>7479.16393288968</v>
      </c>
      <c r="H41">
        <f>'产险全市保费（累计数）4'!I22/(1+'产险全市保费（累计数）4'!J22)</f>
        <v>0.000639427721174034</v>
      </c>
      <c r="I41">
        <f>'产险全市保费（累计数）4'!J22/(1+'产险全市保费（累计数）4'!K22)</f>
        <v>118.87</v>
      </c>
      <c r="J41">
        <f>'产险全市保费（累计数）4'!K22/(1+'产险全市保费（累计数）4'!L22)</f>
        <v>-0.000142726298033957</v>
      </c>
      <c r="K41">
        <f>'产险全市保费（累计数）4'!L22/(1+'产险全市保费（累计数）4'!M22)</f>
        <v>1437.50800768738</v>
      </c>
      <c r="L41">
        <f>'产险全市保费（累计数）4'!M22/(1+'产险全市保费（累计数）4'!N22)</f>
        <v>-0.0017384059983338</v>
      </c>
      <c r="M41">
        <f>'产险全市保费（累计数）4'!N22/(1+'产险全市保费（累计数）4'!O22)</f>
        <v>225.821527758757</v>
      </c>
      <c r="N41">
        <f>'产险全市保费（累计数）4'!O22/(1+'产险全市保费（累计数）4'!P22)</f>
        <v>-9.15984558407346e-5</v>
      </c>
      <c r="O41">
        <f>'产险全市保费（累计数）4'!P22/(1+'产险全市保费（累计数）4'!Q22)</f>
        <v>574.593338497289</v>
      </c>
      <c r="P41">
        <f>'产险全市保费（累计数）4'!Q22/(1+'产险全市保费（累计数）4'!R22)</f>
        <v>-0.000637790582157759</v>
      </c>
      <c r="Q41">
        <f>'产险全市保费（累计数）4'!R22/(1+'产险全市保费（累计数）4'!S22)</f>
        <v>114.060836501901</v>
      </c>
      <c r="R41">
        <f>'产险全市保费（累计数）4'!S22/(1+'产险全市保费（累计数）4'!T22)</f>
        <v>0.000659893160155023</v>
      </c>
      <c r="S41">
        <f>'产险全市保费（累计数）4'!T22/(1+'产险全市保费（累计数）4'!U22)</f>
        <v>359.971283911434</v>
      </c>
      <c r="T41">
        <f>'产险全市保费（累计数）4'!U22/(1+'产险全市保费（累计数）4'!V22)</f>
        <v>0.00143682502999867</v>
      </c>
      <c r="U41">
        <f>'产险全市保费（累计数）4'!V22/(1+'产险全市保费（累计数）4'!W22)</f>
        <v>236.546990496304</v>
      </c>
      <c r="V41">
        <f>'产险全市保费（累计数）4'!W22/(1+'产险全市保费（累计数）4'!X22)</f>
        <v>-1.92037602638038e-5</v>
      </c>
      <c r="W41">
        <f>'产险全市保费（累计数）4'!X22/(1+'产险全市保费（累计数）4'!Y22)</f>
        <v>1521.12915299993</v>
      </c>
      <c r="X41">
        <f>'产险全市保费（累计数）4'!Y22/(1+'产险全市保费（累计数）4'!Z22)</f>
        <v>0.000873875504888516</v>
      </c>
      <c r="Y41">
        <f>'产险全市保费（累计数）4'!Z22/(1+'产险全市保费（累计数）4'!AA22)</f>
        <v>583.301767</v>
      </c>
      <c r="Z41">
        <f>'产险全市保费（累计数）4'!AA22/(1+'产险全市保费（累计数）4'!AB22)</f>
        <v>0.15276093002321</v>
      </c>
      <c r="AA41">
        <f>'产险全市保费（累计数）4'!AB22/(1+'产险全市保费（累计数）4'!AC22)</f>
        <v>7.350116</v>
      </c>
      <c r="AB41">
        <f>'产险全市保费（累计数）4'!AC22/(1+'产险全市保费（累计数）4'!AD22)</f>
        <v>-0.00324275492289562</v>
      </c>
      <c r="AC41">
        <f>'产险全市保费（累计数）4'!AD22/(1+'产险全市保费（累计数）4'!AE22)</f>
        <v>299.008993</v>
      </c>
      <c r="AD41">
        <f>'产险全市保费（累计数）4'!AE22/(1+'产险全市保费（累计数）4'!AF22)</f>
        <v>-0.00103792150443264</v>
      </c>
      <c r="AE41">
        <f>'产险全市保费（累计数）4'!AF22/(1+'产险全市保费（累计数）4'!AG22)</f>
        <v>1.849434</v>
      </c>
      <c r="AF41">
        <f>'产险全市保费（累计数）4'!AG22/(1+'产险全市保费（累计数）4'!AH22)</f>
        <v>209.634384839136</v>
      </c>
      <c r="AG41">
        <f>'产险全市保费（累计数）4'!AH22/(1+'产险全市保费（累计数）4'!AI22)</f>
        <v>0.0698760000000001</v>
      </c>
      <c r="AH41">
        <f>'产险全市保费（累计数）4'!AI22/(1+'产险全市保费（累计数）4'!AJ22)</f>
        <v>-0.23111601527818</v>
      </c>
      <c r="AI41">
        <f>'产险全市保费（累计数）4'!AJ22/(1+'产险全市保费（累计数）4'!AK22)</f>
        <v>14.579531</v>
      </c>
      <c r="AJ41">
        <f>'产险全市保费（累计数）4'!AK22/(1+'产险全市保费（累计数）4'!AL22)</f>
        <v>-0.00066830343540148</v>
      </c>
      <c r="AK41">
        <f>'产险全市保费（累计数）4'!AL22/(1+'产险全市保费（累计数）4'!AM22)</f>
        <v>573.666637999922</v>
      </c>
      <c r="AL41">
        <f>'产险全市保费（累计数）4'!AM22/(1+'产险全市保费（累计数）4'!AN22)</f>
        <v>0.254347222471805</v>
      </c>
      <c r="AM41">
        <f>'产险全市保费（累计数）4'!AN22/(1+'产险全市保费（累计数）4'!AO22)</f>
        <v>0</v>
      </c>
      <c r="AN41">
        <f>'产险全市保费（累计数）4'!AO22/(1+'产险全市保费（累计数）4'!AP22)</f>
        <v>0</v>
      </c>
      <c r="AO41">
        <f>'产险全市保费（累计数）4'!AP22/(1+'产险全市保费（累计数）4'!AQ22)</f>
        <v>15.925966</v>
      </c>
      <c r="AP41">
        <f>'产险全市保费（累计数）4'!AQ22/(1+'产险全市保费（累计数）4'!AR22)</f>
        <v>4.34254160783716</v>
      </c>
      <c r="AQ41">
        <f>'产险全市保费（累计数）4'!AR22/(1+'产险全市保费（累计数）4'!AS22)</f>
        <v>0</v>
      </c>
      <c r="AR41">
        <f>'产险全市保费（累计数）4'!AS22/(1+'产险全市保费（累计数）4'!AT22)</f>
        <v>0</v>
      </c>
      <c r="AS41">
        <f>'产险全市保费（累计数）4'!AT22/(1+'产险全市保费（累计数）4'!AU22)</f>
        <v>25.515293</v>
      </c>
      <c r="AT41">
        <f>'产险全市保费（累计数）4'!AU22/(1+'产险全市保费（累计数）4'!AV22)</f>
        <v>17.2089115339573</v>
      </c>
      <c r="AU41">
        <f>'产险全市保费（累计数）4'!AV22/(1+'产险全市保费（累计数）4'!AW22)</f>
        <v>0</v>
      </c>
      <c r="AV41">
        <f>'产险全市保费（累计数）4'!AW22/(1+'产险全市保费（累计数）4'!AX22)</f>
        <v>0</v>
      </c>
      <c r="AW41">
        <f>'产险全市保费（累计数）4'!AX22/(1+'产险全市保费（累计数）4'!AY22)</f>
        <v>0</v>
      </c>
      <c r="AX41">
        <f>'产险全市保费（累计数）4'!AY22/(1+'产险全市保费（累计数）4'!AZ22)</f>
        <v>0</v>
      </c>
    </row>
    <row r="42" spans="1:50">
      <c r="A42">
        <f>'产险全市保费（累计数）4'!B23/(1+'产险全市保费（累计数）4'!C23)</f>
        <v>669.807003581377</v>
      </c>
      <c r="B42">
        <f>'产险全市保费（累计数）4'!C23/(1+'产险全市保费（累计数）4'!D23)</f>
        <v>0.000217118997912317</v>
      </c>
      <c r="C42">
        <f>'产险全市保费（累计数）4'!D23/(1+'产险全市保费（累计数）4'!E23)</f>
        <v>23.0121327584478</v>
      </c>
      <c r="D42">
        <f>'产险全市保费（累计数）4'!E23/(1+'产险全市保费（累计数）4'!F23)</f>
        <v>-0.0027</v>
      </c>
      <c r="E42">
        <f>'产险全市保费（累计数）4'!F23/(1+'产险全市保费（累计数）4'!G23)</f>
        <v>0</v>
      </c>
      <c r="F42">
        <f>'产险全市保费（累计数）4'!G23/(1+'产险全市保费（累计数）4'!H23)</f>
        <v>0</v>
      </c>
      <c r="G42">
        <f>'产险全市保费（累计数）4'!H23/(1+'产险全市保费（累计数）4'!I23)</f>
        <v>20.0682319887618</v>
      </c>
      <c r="H42">
        <f>'产险全市保费（累计数）4'!I23/(1+'产险全市保费（累计数）4'!J23)</f>
        <v>-0.0034</v>
      </c>
      <c r="I42">
        <f>'产险全市保费（累计数）4'!J23/(1+'产险全市保费（累计数）4'!K23)</f>
        <v>0</v>
      </c>
      <c r="J42">
        <f>'产险全市保费（累计数）4'!K23/(1+'产险全市保费（累计数）4'!L23)</f>
        <v>0</v>
      </c>
      <c r="K42">
        <f>'产险全市保费（累计数）4'!L23/(1+'产险全市保费（累计数）4'!M23)</f>
        <v>0</v>
      </c>
      <c r="L42">
        <f>'产险全市保费（累计数）4'!M23/(1+'产险全市保费（累计数）4'!N23)</f>
        <v>0</v>
      </c>
      <c r="M42">
        <f>'产险全市保费（累计数）4'!N23/(1+'产险全市保费（累计数）4'!O23)</f>
        <v>0.231621349446123</v>
      </c>
      <c r="N42">
        <f>'产险全市保费（累计数）4'!O23/(1+'产险全市保费（累计数）4'!P23)</f>
        <v>-0.00308370044052863</v>
      </c>
      <c r="O42">
        <f>'产险全市保费（累计数）4'!P23/(1+'产险全市保费（累计数）4'!Q23)</f>
        <v>1.27292773378771</v>
      </c>
      <c r="P42">
        <f>'产险全市保费（累计数）4'!Q23/(1+'产险全市保费（累计数）4'!R23)</f>
        <v>-0.0023</v>
      </c>
      <c r="Q42">
        <f>'产险全市保费（累计数）4'!R23/(1+'产险全市保费（累计数）4'!S23)</f>
        <v>0</v>
      </c>
      <c r="R42">
        <f>'产险全市保费（累计数）4'!S23/(1+'产险全市保费（累计数）4'!T23)</f>
        <v>0</v>
      </c>
      <c r="S42">
        <f>'产险全市保费（累计数）4'!T23/(1+'产险全市保费（累计数）4'!U23)</f>
        <v>0</v>
      </c>
      <c r="T42">
        <f>'产险全市保费（累计数）4'!U23/(1+'产险全市保费（累计数）4'!V23)</f>
        <v>0</v>
      </c>
      <c r="U42">
        <f>'产险全市保费（累计数）4'!V23/(1+'产险全市保费（累计数）4'!W23)</f>
        <v>1.48352772662165</v>
      </c>
      <c r="V42">
        <f>'产险全市保费（累计数）4'!W23/(1+'产险全市保费（累计数）4'!X23)</f>
        <v>-3.46977001258943e-5</v>
      </c>
      <c r="W42">
        <f>'产险全市保费（累计数）4'!X23/(1+'产险全市保费（累计数）4'!Y23)</f>
        <v>646.589779280175</v>
      </c>
      <c r="X42">
        <f>'产险全市保费（累计数）4'!Y23/(1+'产险全市保费（累计数）4'!Z23)</f>
        <v>0.00166189111747851</v>
      </c>
      <c r="Y42">
        <f>'产险全市保费（累计数）4'!Z23/(1+'产险全市保费（累计数）4'!AA23)</f>
        <v>2.4982442058794</v>
      </c>
      <c r="Z42">
        <f>'产险全市保费（累计数）4'!AA23/(1+'产险全市保费（累计数）4'!AB23)</f>
        <v>-0.00314285714285714</v>
      </c>
      <c r="AA42">
        <f>'产险全市保费（累计数）4'!AB23/(1+'产险全市保费（累计数）4'!AC23)</f>
        <v>0.0505050505050505</v>
      </c>
      <c r="AB42">
        <f>'产险全市保费（累计数）4'!AC23/(1+'产险全市保费（累计数）4'!AD23)</f>
        <v>-4.01977730433734e-5</v>
      </c>
      <c r="AC42">
        <f>'产险全市保费（累计数）4'!AD23/(1+'产险全市保费（累计数）4'!AE23)</f>
        <v>236.873804971319</v>
      </c>
      <c r="AD42">
        <f>'产险全市保费（累计数）4'!AE23/(1+'产险全市保费（累计数）4'!AF23)</f>
        <v>0.046</v>
      </c>
      <c r="AE42">
        <f>'产险全市保费（累计数）4'!AF23/(1+'产险全市保费（累计数）4'!AG23)</f>
        <v>0</v>
      </c>
      <c r="AF42">
        <f>'产险全市保费（累计数）4'!AG23/(1+'产险全市保费（累计数）4'!AH23)</f>
        <v>0</v>
      </c>
      <c r="AG42">
        <f>'产险全市保费（累计数）4'!AH23/(1+'产险全市保费（累计数）4'!AI23)</f>
        <v>0</v>
      </c>
      <c r="AH42">
        <f>'产险全市保费（累计数）4'!AI23/(1+'产险全市保费（累计数）4'!AJ23)</f>
        <v>0</v>
      </c>
      <c r="AI42">
        <f>'产险全市保费（累计数）4'!AJ23/(1+'产险全市保费（累计数）4'!AK23)</f>
        <v>1.50572174262196</v>
      </c>
      <c r="AJ42">
        <f>'产险全市保费（累计数）4'!AK23/(1+'产险全市保费（累计数）4'!AL23)</f>
        <v>-0.000226865671641791</v>
      </c>
      <c r="AK42">
        <f>'产险全市保费（累计数）4'!AL23/(1+'产险全市保费（累计数）4'!AM23)</f>
        <v>15.8116654954322</v>
      </c>
      <c r="AL42">
        <f>'产险全市保费（累计数）4'!AM23/(1+'产险全市保费（累计数）4'!AN23)</f>
        <v>-0.0039</v>
      </c>
      <c r="AM42">
        <f>'产险全市保费（累计数）4'!AN23/(1+'产险全市保费（累计数）4'!AO23)</f>
        <v>0</v>
      </c>
      <c r="AN42">
        <f>'产险全市保费（累计数）4'!AO23/(1+'产险全市保费（累计数）4'!AP23)</f>
        <v>0</v>
      </c>
      <c r="AO42">
        <f>'产险全市保费（累计数）4'!AP23/(1+'产险全市保费（累计数）4'!AQ23)</f>
        <v>382.236645032451</v>
      </c>
      <c r="AP42">
        <f>'产险全市保费（累计数）4'!AQ23/(1+'产险全市保费（累计数）4'!AR23)</f>
        <v>0.0015</v>
      </c>
      <c r="AQ42">
        <f>'产险全市保费（累计数）4'!AR23/(1+'产险全市保费（累计数）4'!AS23)</f>
        <v>0</v>
      </c>
      <c r="AR42">
        <f>'产险全市保费（累计数）4'!AS23/(1+'产险全市保费（累计数）4'!AT23)</f>
        <v>0</v>
      </c>
      <c r="AS42">
        <f>'产险全市保费（累计数）4'!AT23/(1+'产险全市保费（累计数）4'!AU23)</f>
        <v>0</v>
      </c>
      <c r="AT42">
        <f>'产险全市保费（累计数）4'!AU23/(1+'产险全市保费（累计数）4'!AV23)</f>
        <v>0</v>
      </c>
      <c r="AU42">
        <f>'产险全市保费（累计数）4'!AV23/(1+'产险全市保费（累计数）4'!AW23)</f>
        <v>0</v>
      </c>
      <c r="AV42">
        <f>'产险全市保费（累计数）4'!AW23/(1+'产险全市保费（累计数）4'!AX23)</f>
        <v>0</v>
      </c>
      <c r="AW42">
        <f>'产险全市保费（累计数）4'!AX23/(1+'产险全市保费（累计数）4'!AY23)</f>
        <v>0</v>
      </c>
      <c r="AX42">
        <f>'产险全市保费（累计数）4'!AY23/(1+'产险全市保费（累计数）4'!AZ23)</f>
        <v>0</v>
      </c>
    </row>
    <row r="43" spans="1:49">
      <c r="A43">
        <f>SUM(A26:A42)</f>
        <v>158476.134817733</v>
      </c>
      <c r="B43"/>
      <c r="C43">
        <f t="shared" ref="B43:AG43" si="1">SUM(C26:C42)</f>
        <v>92500.0577011913</v>
      </c>
      <c r="D43"/>
      <c r="E43">
        <f t="shared" si="1"/>
        <v>18258.434199599</v>
      </c>
      <c r="G43">
        <f t="shared" si="1"/>
        <v>70417.9611740679</v>
      </c>
      <c r="I43">
        <f t="shared" si="1"/>
        <v>3336.53902631516</v>
      </c>
      <c r="K43">
        <f t="shared" si="1"/>
        <v>13272.2215278529</v>
      </c>
      <c r="M43">
        <f t="shared" si="1"/>
        <v>4894.42130365724</v>
      </c>
      <c r="O43">
        <f t="shared" si="1"/>
        <v>5192.39546608106</v>
      </c>
      <c r="Q43">
        <f t="shared" si="1"/>
        <v>1304.09022890705</v>
      </c>
      <c r="S43">
        <f t="shared" si="1"/>
        <v>4498.28019815005</v>
      </c>
      <c r="U43">
        <f t="shared" si="1"/>
        <v>1571.47196139557</v>
      </c>
      <c r="W43">
        <f t="shared" si="1"/>
        <v>66969.5162005979</v>
      </c>
      <c r="Y43">
        <f t="shared" si="1"/>
        <v>3404.94649664595</v>
      </c>
      <c r="AA43">
        <f t="shared" si="1"/>
        <v>1526.02104711613</v>
      </c>
      <c r="AC43">
        <f t="shared" si="1"/>
        <v>6342.54079395835</v>
      </c>
      <c r="AE43">
        <f t="shared" si="1"/>
        <v>327.992232739271</v>
      </c>
      <c r="AG43">
        <f t="shared" si="1"/>
        <v>554.282256478563</v>
      </c>
      <c r="AI43">
        <f>SUM(AI26:AI42)</f>
        <v>130.85060649218</v>
      </c>
      <c r="AK43">
        <f>SUM(AK26:AK42)</f>
        <v>5530.62437478856</v>
      </c>
      <c r="AM43" t="e">
        <f>SUM(AM26:AM42)</f>
        <v>#VALUE!</v>
      </c>
      <c r="AO43">
        <f>SUM(AO26:AO42)</f>
        <v>783.610845005644</v>
      </c>
      <c r="AQ43" t="e">
        <f>SUM(AQ26:AQ42)</f>
        <v>#VALUE!</v>
      </c>
      <c r="AS43">
        <f>SUM(AS26:AS42)</f>
        <v>9200.2967978027</v>
      </c>
      <c r="AU43">
        <f>SUM(AU26:AU42)</f>
        <v>35970.9140352301</v>
      </c>
      <c r="AW43">
        <f>SUM(AW26:AW42)</f>
        <v>2913.04593217078</v>
      </c>
    </row>
    <row r="44" s="249" customFormat="1" spans="2:50">
      <c r="B44" s="249">
        <f>('产险全市保费（累计数）4'!B24-A43)/A43</f>
        <v>0.0529372325487061</v>
      </c>
      <c r="D44" s="249">
        <f>('产险全市保费（累计数）4'!D24-C43)/C43</f>
        <v>0.0184961175411969</v>
      </c>
      <c r="F44" s="249">
        <f>('产险全市保费（累计数）4'!F24-E43)/E43</f>
        <v>-0.299769510753882</v>
      </c>
      <c r="H44" s="249">
        <f>('产险全市保费（累计数）4'!H24-G43)/G43</f>
        <v>0.0234966234925466</v>
      </c>
      <c r="J44" s="249">
        <f>('产险全市保费（累计数）4'!J24-I43)/I43</f>
        <v>-0.268230236563615</v>
      </c>
      <c r="L44" s="249">
        <f>('产险全市保费（累计数）4'!L24-K43)/K43</f>
        <v>-0.347093081006675</v>
      </c>
      <c r="N44" s="249">
        <f>('产险全市保费（累计数）4'!N24-M43)/M43</f>
        <v>-0.116584877015322</v>
      </c>
      <c r="P44" s="249">
        <f>('产险全市保费（累计数）4'!P24-O43)/O43</f>
        <v>0.629897909430735</v>
      </c>
      <c r="R44" s="249">
        <f>('产险全市保费（累计数）4'!R24-Q43)/Q43</f>
        <v>-0.0441711712702968</v>
      </c>
      <c r="T44" s="249">
        <f>('产险全市保费（累计数）4'!T24-S43)/S43</f>
        <v>0.338068799952749</v>
      </c>
      <c r="V44" s="249">
        <f>('产险全市保费（累计数）4'!V24-U43)/U43</f>
        <v>0.0256494836665247</v>
      </c>
      <c r="X44" s="249">
        <f>('产险全市保费（累计数）4'!X24-W43)/W43</f>
        <v>0.0848788717746668</v>
      </c>
      <c r="Z44" s="249">
        <f>('产险全市保费（累计数）4'!Z24-Y43)/Y43</f>
        <v>-0.372432918665567</v>
      </c>
      <c r="AB44" s="249">
        <f>('产险全市保费（累计数）4'!AB24-AA43)/AA43</f>
        <v>-0.125158169657666</v>
      </c>
      <c r="AD44" s="249">
        <f>('产险全市保费（累计数）4'!AD24-AC43)/AC43</f>
        <v>-0.113129007170413</v>
      </c>
      <c r="AF44" s="249">
        <f>('产险全市保费（累计数）4'!AF24-AE43)/AE43</f>
        <v>1.33696527688603</v>
      </c>
      <c r="AH44" s="249">
        <f>('产险全市保费（累计数）4'!AH24-AG43)/AG43</f>
        <v>0.0366386480607508</v>
      </c>
      <c r="AJ44" s="249">
        <f>('产险全市保费（累计数）4'!AJ24-AI43)/AI43</f>
        <v>0.995697268820879</v>
      </c>
      <c r="AL44" s="249">
        <f>('产险全市保费（累计数）4'!AL24-AK43)/AK43</f>
        <v>-0.220800859186049</v>
      </c>
      <c r="AN44" s="249" t="e">
        <f>('产险全市保费（累计数）4'!AN24-AM43)/AM43</f>
        <v>#VALUE!</v>
      </c>
      <c r="AP44" s="249">
        <f>('产险全市保费（累计数）4'!AP24-AO43)/AO43</f>
        <v>0.257959929067725</v>
      </c>
      <c r="AR44" s="249" t="e">
        <f>('产险全市保费（累计数）4'!AR24-AQ43)/AQ43</f>
        <v>#VALUE!</v>
      </c>
      <c r="AT44" s="249">
        <f>('产险全市保费（累计数）4'!AT24-AS43)/AS43</f>
        <v>0.190927608511154</v>
      </c>
      <c r="AV44" s="249">
        <f>('产险全市保费（累计数）4'!AV24-AU43)/AU43</f>
        <v>0.231900000000001</v>
      </c>
      <c r="AX44" s="249">
        <f>('产险全市保费（累计数）4'!AX24-AW43)/AW43</f>
        <v>-0.978434543957504</v>
      </c>
    </row>
  </sheetData>
  <pageMargins left="0.75" right="0.75" top="1" bottom="1" header="0.509027777777778" footer="0.509027777777778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30" sqref="B30"/>
    </sheetView>
  </sheetViews>
  <sheetFormatPr defaultColWidth="9" defaultRowHeight="14.25"/>
  <cols>
    <col min="2" max="2" width="10.875" customWidth="1"/>
    <col min="3" max="3" width="7.375" customWidth="1"/>
    <col min="4" max="4" width="7.375" style="249" customWidth="1"/>
    <col min="5" max="5" width="9.375" style="249" customWidth="1"/>
    <col min="6" max="6" width="12.625"/>
    <col min="7" max="7" width="8.375" customWidth="1"/>
    <col min="8" max="8" width="11.5" customWidth="1"/>
    <col min="9" max="9" width="12.125" customWidth="1"/>
    <col min="10" max="10" width="12" customWidth="1"/>
  </cols>
  <sheetData>
    <row r="1" ht="27" spans="1:9">
      <c r="A1" s="250" t="s">
        <v>136</v>
      </c>
      <c r="B1" s="251" t="s">
        <v>137</v>
      </c>
      <c r="C1" t="s">
        <v>138</v>
      </c>
      <c r="D1" s="249" t="s">
        <v>139</v>
      </c>
      <c r="E1" s="249" t="s">
        <v>140</v>
      </c>
      <c r="F1" t="s">
        <v>141</v>
      </c>
      <c r="G1" t="s">
        <v>142</v>
      </c>
      <c r="H1" t="s">
        <v>143</v>
      </c>
      <c r="I1" t="s">
        <v>30</v>
      </c>
    </row>
    <row r="2" spans="1:10">
      <c r="A2" s="252" t="s">
        <v>3</v>
      </c>
      <c r="B2" s="251">
        <f>寿险报表县域!W24</f>
        <v>108425.836773</v>
      </c>
      <c r="C2" s="253">
        <f>寿险报表县域!Q24</f>
        <v>8032</v>
      </c>
      <c r="D2" s="249">
        <f>B2/B$20</f>
        <v>0.288603170005373</v>
      </c>
      <c r="E2" s="249">
        <f>C2/C$20</f>
        <v>0.233957647607119</v>
      </c>
      <c r="F2">
        <v>82256.242688</v>
      </c>
      <c r="G2">
        <v>7095</v>
      </c>
      <c r="H2" s="251">
        <f>B2-F2</f>
        <v>26169.594085</v>
      </c>
      <c r="I2" s="251">
        <f>寿险报表县域!V24</f>
        <v>30081.160444</v>
      </c>
      <c r="J2" s="251">
        <f>H2-I2</f>
        <v>-3911.56635899999</v>
      </c>
    </row>
    <row r="3" spans="1:10">
      <c r="A3" s="252" t="s">
        <v>4</v>
      </c>
      <c r="B3" s="251">
        <f>寿险报表县域!AH24</f>
        <v>52786.797038</v>
      </c>
      <c r="C3" s="253">
        <f>寿险报表县域!AB24</f>
        <v>3344</v>
      </c>
      <c r="D3" s="249">
        <f t="shared" ref="D3:D19" si="0">B3/B$20</f>
        <v>0.140505597309724</v>
      </c>
      <c r="E3" s="249">
        <f t="shared" ref="E3:E19" si="1">C3/C$20</f>
        <v>0.0974046779878244</v>
      </c>
      <c r="F3">
        <v>42237.629921</v>
      </c>
      <c r="G3">
        <v>3177</v>
      </c>
      <c r="H3" s="251">
        <f t="shared" ref="H3:H20" si="2">B3-F3</f>
        <v>10549.167117</v>
      </c>
      <c r="I3" s="251">
        <f>寿险报表县域!AG24</f>
        <v>10549.167117</v>
      </c>
      <c r="J3" s="251">
        <f t="shared" ref="J3:J20" si="3">H3-I3</f>
        <v>0</v>
      </c>
    </row>
    <row r="4" spans="1:10">
      <c r="A4" s="252" t="s">
        <v>5</v>
      </c>
      <c r="B4" s="251">
        <f>寿险报表县域!AS24</f>
        <v>34068.957161</v>
      </c>
      <c r="C4" s="253">
        <f>寿险报表县域!AM24</f>
        <v>2733</v>
      </c>
      <c r="D4" s="249">
        <f t="shared" si="0"/>
        <v>0.0906832663512382</v>
      </c>
      <c r="E4" s="249">
        <f t="shared" si="1"/>
        <v>0.0796073519559582</v>
      </c>
      <c r="F4">
        <v>33434.91335</v>
      </c>
      <c r="G4">
        <v>2630</v>
      </c>
      <c r="H4" s="251">
        <f t="shared" si="2"/>
        <v>634.043810999996</v>
      </c>
      <c r="I4" s="251">
        <f>寿险报表县域!AR24</f>
        <v>5882.653079</v>
      </c>
      <c r="J4" s="251">
        <f t="shared" si="3"/>
        <v>-5248.609268</v>
      </c>
    </row>
    <row r="5" spans="1:10">
      <c r="A5" s="252" t="s">
        <v>6</v>
      </c>
      <c r="B5" s="251">
        <f>寿险报表县域!BD24</f>
        <v>26953.070192</v>
      </c>
      <c r="C5" s="253">
        <f>寿险报表县域!AX24</f>
        <v>2155</v>
      </c>
      <c r="D5" s="249">
        <f t="shared" si="0"/>
        <v>0.0717425083384329</v>
      </c>
      <c r="E5" s="249">
        <f t="shared" si="1"/>
        <v>0.0627712562989718</v>
      </c>
      <c r="F5">
        <v>21460.555534</v>
      </c>
      <c r="G5">
        <v>2196</v>
      </c>
      <c r="H5" s="251">
        <f t="shared" si="2"/>
        <v>5492.514658</v>
      </c>
      <c r="I5" s="251">
        <f>寿险报表县域!BC24</f>
        <v>5492.514658</v>
      </c>
      <c r="J5" s="251">
        <f t="shared" si="3"/>
        <v>0</v>
      </c>
    </row>
    <row r="6" spans="1:10">
      <c r="A6" s="252" t="s">
        <v>7</v>
      </c>
      <c r="B6" s="251">
        <f>寿险报表县域!BO24</f>
        <v>8612.689974</v>
      </c>
      <c r="C6" s="253">
        <f>寿险报表县域!BI24</f>
        <v>2561</v>
      </c>
      <c r="D6" s="249">
        <f t="shared" si="0"/>
        <v>0.0229248830606107</v>
      </c>
      <c r="E6" s="249">
        <f t="shared" si="1"/>
        <v>0.0745973027293117</v>
      </c>
      <c r="F6">
        <v>5405.369974</v>
      </c>
      <c r="G6">
        <v>2836</v>
      </c>
      <c r="H6" s="251">
        <f t="shared" si="2"/>
        <v>3207.32</v>
      </c>
      <c r="I6" s="251">
        <f>寿险报表县域!BN24</f>
        <v>3204.62</v>
      </c>
      <c r="J6" s="251">
        <f t="shared" si="3"/>
        <v>2.700000000003</v>
      </c>
    </row>
    <row r="7" spans="1:10">
      <c r="A7" s="252" t="s">
        <v>8</v>
      </c>
      <c r="B7" s="251">
        <f>寿险报表县域!BZ24</f>
        <v>34260.039632</v>
      </c>
      <c r="C7" s="253">
        <f>寿险报表县域!BT24</f>
        <v>3923</v>
      </c>
      <c r="D7" s="249">
        <f t="shared" si="0"/>
        <v>0.0911918813502492</v>
      </c>
      <c r="E7" s="249">
        <f t="shared" si="1"/>
        <v>0.114269901837989</v>
      </c>
      <c r="F7">
        <v>25493.635786</v>
      </c>
      <c r="G7">
        <v>3923</v>
      </c>
      <c r="H7" s="251">
        <f t="shared" si="2"/>
        <v>8766.40384600001</v>
      </c>
      <c r="I7" s="251">
        <f>寿险报表县域!BY24</f>
        <v>8766.40384600001</v>
      </c>
      <c r="J7" s="251">
        <f t="shared" si="3"/>
        <v>0</v>
      </c>
    </row>
    <row r="8" spans="1:10">
      <c r="A8" s="252" t="s">
        <v>9</v>
      </c>
      <c r="B8" s="251">
        <f>寿险报表县域!CK24</f>
        <v>2034.55</v>
      </c>
      <c r="C8" s="253">
        <f>寿险报表县域!CE24</f>
        <v>280</v>
      </c>
      <c r="D8" s="249">
        <f t="shared" si="0"/>
        <v>0.00541547657837074</v>
      </c>
      <c r="E8" s="249">
        <f t="shared" si="1"/>
        <v>0.0081558940898896</v>
      </c>
      <c r="F8">
        <v>1441.57</v>
      </c>
      <c r="G8">
        <v>267</v>
      </c>
      <c r="H8" s="251">
        <f t="shared" si="2"/>
        <v>592.98</v>
      </c>
      <c r="I8" s="251">
        <f>寿险报表县域!CJ24</f>
        <v>592.68</v>
      </c>
      <c r="J8" s="251">
        <f t="shared" si="3"/>
        <v>0.300000000000068</v>
      </c>
    </row>
    <row r="9" s="248" customFormat="1" spans="1:10">
      <c r="A9" s="252" t="s">
        <v>10</v>
      </c>
      <c r="B9" s="252">
        <f>寿险报表县域!CV24</f>
        <v>2544.34</v>
      </c>
      <c r="C9" s="254">
        <f>寿险报表县域!CP24</f>
        <v>365</v>
      </c>
      <c r="D9" s="255">
        <f t="shared" si="0"/>
        <v>0.0067724133972681</v>
      </c>
      <c r="E9" s="255">
        <f t="shared" si="1"/>
        <v>0.0106317905100347</v>
      </c>
      <c r="F9" s="248">
        <v>1788.3</v>
      </c>
      <c r="G9" s="248">
        <v>361</v>
      </c>
      <c r="H9" s="252">
        <f t="shared" si="2"/>
        <v>756.04</v>
      </c>
      <c r="I9" s="252">
        <f>寿险报表县域!CU24</f>
        <v>756.04</v>
      </c>
      <c r="J9" s="251">
        <f t="shared" si="3"/>
        <v>0</v>
      </c>
    </row>
    <row r="10" s="248" customFormat="1" spans="1:10">
      <c r="A10" s="252" t="s">
        <v>11</v>
      </c>
      <c r="B10" s="252">
        <f>寿险报表县域!DG24</f>
        <v>22741.13</v>
      </c>
      <c r="C10" s="254">
        <f>寿险报表县域!DA24</f>
        <v>4175</v>
      </c>
      <c r="D10" s="255">
        <f t="shared" si="0"/>
        <v>0.060531349379806</v>
      </c>
      <c r="E10" s="255">
        <f t="shared" si="1"/>
        <v>0.12161020651889</v>
      </c>
      <c r="F10" s="248">
        <v>19181.48</v>
      </c>
      <c r="G10" s="248">
        <v>2464</v>
      </c>
      <c r="H10" s="252">
        <f t="shared" si="2"/>
        <v>3559.65</v>
      </c>
      <c r="I10" s="252">
        <f>寿险报表县域!DF24</f>
        <v>3559.65</v>
      </c>
      <c r="J10" s="251">
        <f t="shared" si="3"/>
        <v>0</v>
      </c>
    </row>
    <row r="11" s="248" customFormat="1" spans="1:10">
      <c r="A11" s="252" t="s">
        <v>12</v>
      </c>
      <c r="B11" s="252">
        <f>寿险报表县域!DR24</f>
        <v>1406.987434</v>
      </c>
      <c r="C11" s="254">
        <f>寿险报表县域!DL24</f>
        <v>604</v>
      </c>
      <c r="D11" s="255">
        <f t="shared" si="0"/>
        <v>0.00374505787269369</v>
      </c>
      <c r="E11" s="255">
        <f t="shared" si="1"/>
        <v>0.017593428679619</v>
      </c>
      <c r="F11" s="248">
        <v>1070.781443</v>
      </c>
      <c r="G11" s="248">
        <v>511</v>
      </c>
      <c r="H11" s="252">
        <f t="shared" si="2"/>
        <v>336.205991</v>
      </c>
      <c r="I11" s="252">
        <f>寿险报表县域!DQ24</f>
        <v>364.430109</v>
      </c>
      <c r="J11" s="251">
        <f t="shared" si="3"/>
        <v>-28.2241180000004</v>
      </c>
    </row>
    <row r="12" s="248" customFormat="1" spans="1:10">
      <c r="A12" s="252" t="s">
        <v>13</v>
      </c>
      <c r="B12" s="252">
        <f>寿险报表县域!EC24</f>
        <v>16415.42</v>
      </c>
      <c r="C12" s="254">
        <f>寿险报表县域!DW24</f>
        <v>1157</v>
      </c>
      <c r="D12" s="255">
        <f t="shared" si="0"/>
        <v>0.0436938500081682</v>
      </c>
      <c r="E12" s="255">
        <f t="shared" si="1"/>
        <v>0.033701319507151</v>
      </c>
      <c r="F12" s="248">
        <v>12737.23218</v>
      </c>
      <c r="G12" s="248">
        <v>1065</v>
      </c>
      <c r="H12" s="252">
        <f t="shared" si="2"/>
        <v>3678.18782</v>
      </c>
      <c r="I12" s="252">
        <f>寿险报表县域!EB24</f>
        <v>3678.19</v>
      </c>
      <c r="J12" s="251">
        <f t="shared" si="3"/>
        <v>-0.00218000000222673</v>
      </c>
    </row>
    <row r="13" s="248" customFormat="1" spans="1:10">
      <c r="A13" s="252" t="s">
        <v>14</v>
      </c>
      <c r="B13" s="252">
        <f>寿险报表县域!EN24</f>
        <v>2410.57</v>
      </c>
      <c r="C13" s="254">
        <f>寿险报表县域!EH24</f>
        <v>474</v>
      </c>
      <c r="D13" s="255">
        <f t="shared" si="0"/>
        <v>0.00641635023741032</v>
      </c>
      <c r="E13" s="255">
        <f t="shared" si="1"/>
        <v>0.013806763566456</v>
      </c>
      <c r="F13" s="248">
        <v>1649.84</v>
      </c>
      <c r="G13" s="248">
        <v>573</v>
      </c>
      <c r="H13" s="252">
        <f t="shared" si="2"/>
        <v>760.73</v>
      </c>
      <c r="I13" s="252">
        <f>寿险报表县域!EM24</f>
        <v>831.41</v>
      </c>
      <c r="J13" s="251">
        <f t="shared" si="3"/>
        <v>-70.6799999999998</v>
      </c>
    </row>
    <row r="14" s="248" customFormat="1" spans="1:10">
      <c r="A14" s="252" t="s">
        <v>15</v>
      </c>
      <c r="B14" s="252">
        <f>寿险报表县域!EY24</f>
        <v>11508.52</v>
      </c>
      <c r="C14" s="254">
        <f>寿险报表县域!ES24</f>
        <v>268</v>
      </c>
      <c r="D14" s="255">
        <f t="shared" si="0"/>
        <v>0.0306328773004897</v>
      </c>
      <c r="E14" s="255">
        <f t="shared" si="1"/>
        <v>0.00780635577175148</v>
      </c>
      <c r="F14" s="248">
        <v>10608.47</v>
      </c>
      <c r="G14" s="248">
        <v>310</v>
      </c>
      <c r="H14" s="252">
        <f t="shared" si="2"/>
        <v>900.050000000001</v>
      </c>
      <c r="I14" s="252">
        <f>寿险报表县域!EX24</f>
        <v>1094.75</v>
      </c>
      <c r="J14" s="251">
        <f t="shared" si="3"/>
        <v>-194.699999999999</v>
      </c>
    </row>
    <row r="15" spans="1:10">
      <c r="A15" s="252" t="s">
        <v>16</v>
      </c>
      <c r="B15" s="251">
        <f>寿险报表县域!FJ24</f>
        <v>23056.84</v>
      </c>
      <c r="C15" s="253">
        <f>寿险报表县域!FD24</f>
        <v>385</v>
      </c>
      <c r="D15" s="249">
        <f t="shared" si="0"/>
        <v>0.0613716925075529</v>
      </c>
      <c r="E15" s="249">
        <f t="shared" si="1"/>
        <v>0.0112143543735982</v>
      </c>
      <c r="F15">
        <v>1638.53</v>
      </c>
      <c r="G15">
        <v>360</v>
      </c>
      <c r="H15" s="251">
        <f t="shared" si="2"/>
        <v>21418.31</v>
      </c>
      <c r="I15" s="251">
        <f>寿险报表县域!FI24</f>
        <v>21418.31</v>
      </c>
      <c r="J15" s="251">
        <f t="shared" si="3"/>
        <v>0</v>
      </c>
    </row>
    <row r="16" spans="1:10">
      <c r="A16" s="252" t="s">
        <v>17</v>
      </c>
      <c r="B16" s="251">
        <f>寿险报表县域!FU24</f>
        <v>24883.2</v>
      </c>
      <c r="C16" s="253">
        <f>寿险报表县域!FO24</f>
        <v>3758</v>
      </c>
      <c r="D16" s="249">
        <f t="shared" si="0"/>
        <v>0.066233018011312</v>
      </c>
      <c r="E16" s="249">
        <f t="shared" si="1"/>
        <v>0.10946374996359</v>
      </c>
      <c r="F16">
        <v>16467.36</v>
      </c>
      <c r="G16">
        <v>4017</v>
      </c>
      <c r="H16" s="251">
        <f t="shared" si="2"/>
        <v>8415.84</v>
      </c>
      <c r="I16" s="251">
        <f>寿险报表县域!FT24</f>
        <v>4181.13</v>
      </c>
      <c r="J16" s="251">
        <f t="shared" si="3"/>
        <v>4234.71</v>
      </c>
    </row>
    <row r="17" spans="1:10">
      <c r="A17" s="251" t="s">
        <v>18</v>
      </c>
      <c r="B17" s="251">
        <f>寿险报表县域!GF24</f>
        <v>379.74</v>
      </c>
      <c r="C17" s="253">
        <f>寿险报表县域!FZ24</f>
        <v>0</v>
      </c>
      <c r="D17" s="249">
        <f t="shared" si="0"/>
        <v>0.00101077539302082</v>
      </c>
      <c r="E17" s="249">
        <f t="shared" si="1"/>
        <v>0</v>
      </c>
      <c r="F17">
        <v>269.46</v>
      </c>
      <c r="G17">
        <v>0</v>
      </c>
      <c r="H17" s="251">
        <f t="shared" si="2"/>
        <v>110.28</v>
      </c>
      <c r="I17" s="251">
        <f>寿险报表县域!GE24</f>
        <v>110.28</v>
      </c>
      <c r="J17" s="251">
        <f t="shared" si="3"/>
        <v>0</v>
      </c>
    </row>
    <row r="18" spans="1:10">
      <c r="A18" s="251" t="s">
        <v>144</v>
      </c>
      <c r="B18" s="251">
        <f>寿险报表县域!GQ24</f>
        <v>877.385282</v>
      </c>
      <c r="C18" s="253">
        <f>寿险报表县域!GK24</f>
        <v>0</v>
      </c>
      <c r="D18" s="249">
        <f t="shared" si="0"/>
        <v>0.00233538593048989</v>
      </c>
      <c r="E18" s="249">
        <f t="shared" si="1"/>
        <v>0</v>
      </c>
      <c r="F18">
        <v>636.365841</v>
      </c>
      <c r="G18">
        <v>0</v>
      </c>
      <c r="H18" s="251">
        <f t="shared" si="2"/>
        <v>241.019441</v>
      </c>
      <c r="I18" s="251">
        <f>寿险报表县域!GP24</f>
        <v>241.019441</v>
      </c>
      <c r="J18" s="251">
        <f t="shared" si="3"/>
        <v>0</v>
      </c>
    </row>
    <row r="19" spans="1:10">
      <c r="A19" s="251" t="s">
        <v>20</v>
      </c>
      <c r="B19" s="251">
        <f>寿险报表县域!HB24</f>
        <v>2325.7</v>
      </c>
      <c r="C19" s="253">
        <f>寿险报表县域!GV24</f>
        <v>117</v>
      </c>
      <c r="D19" s="249">
        <f t="shared" si="0"/>
        <v>0.00619044696778985</v>
      </c>
      <c r="E19" s="249">
        <f t="shared" si="1"/>
        <v>0.00340799860184673</v>
      </c>
      <c r="F19">
        <v>1609.189981</v>
      </c>
      <c r="G19">
        <v>117</v>
      </c>
      <c r="H19" s="251">
        <f t="shared" si="2"/>
        <v>716.510019</v>
      </c>
      <c r="I19" s="251">
        <f>寿险报表县域!HA24</f>
        <v>716.52</v>
      </c>
      <c r="J19" s="251">
        <f t="shared" si="3"/>
        <v>-0.00998100000015256</v>
      </c>
    </row>
    <row r="20" spans="2:10">
      <c r="B20" s="251">
        <f>SUM(B2:B19)</f>
        <v>375691.773486</v>
      </c>
      <c r="C20" s="256">
        <f>SUM(C2:C19)</f>
        <v>34331</v>
      </c>
      <c r="D20" s="256">
        <f>SUM(D2:D19)</f>
        <v>1</v>
      </c>
      <c r="E20" s="256">
        <f>SUM(E2:E19)</f>
        <v>1</v>
      </c>
      <c r="F20" s="251">
        <f>SUM(F2:F19)</f>
        <v>279386.926698</v>
      </c>
      <c r="G20">
        <v>33436</v>
      </c>
      <c r="H20" s="251">
        <f t="shared" si="2"/>
        <v>96304.8467880001</v>
      </c>
      <c r="I20" s="251">
        <f>SUM(I2:I19)</f>
        <v>101520.928694</v>
      </c>
      <c r="J20" s="251">
        <f t="shared" si="3"/>
        <v>-5216.08190599992</v>
      </c>
    </row>
  </sheetData>
  <pageMargins left="0.75" right="0.75" top="1" bottom="1" header="0.509027777777778" footer="0.509027777777778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zoomScale="85" zoomScaleNormal="85" workbookViewId="0">
      <selection activeCell="Y17" sqref="Y17"/>
    </sheetView>
  </sheetViews>
  <sheetFormatPr defaultColWidth="9" defaultRowHeight="14.25"/>
  <cols>
    <col min="1" max="1" width="8.125" style="1" customWidth="1"/>
    <col min="2" max="3" width="9.5" style="1" customWidth="1"/>
    <col min="4" max="4" width="7.875" style="1" customWidth="1"/>
    <col min="5" max="6" width="9.875" style="56" customWidth="1"/>
    <col min="7" max="7" width="8" style="1" customWidth="1"/>
    <col min="8" max="8" width="7.875" style="1" customWidth="1"/>
    <col min="9" max="10" width="9.375" style="1" customWidth="1"/>
    <col min="11" max="11" width="11" style="1" customWidth="1"/>
    <col min="12" max="12" width="9.5" style="1" customWidth="1"/>
    <col min="13" max="13" width="9.125" style="1" customWidth="1"/>
    <col min="14" max="14" width="8.25" style="1" customWidth="1"/>
    <col min="15" max="15" width="8.625" style="1" customWidth="1"/>
    <col min="16" max="16" width="8.125" style="1" customWidth="1"/>
    <col min="17" max="17" width="9.85" style="1" customWidth="1"/>
    <col min="18" max="18" width="7.875" style="1" customWidth="1"/>
    <col min="19" max="19" width="8.25" style="2" customWidth="1"/>
    <col min="20" max="21" width="9" style="1"/>
    <col min="22" max="22" width="9.625" style="1" customWidth="1"/>
    <col min="23" max="23" width="8.23333333333333" style="56" customWidth="1"/>
    <col min="24" max="16384" width="9" style="1"/>
  </cols>
  <sheetData>
    <row r="1" s="1" customFormat="1" ht="30" customHeight="1" spans="1:23">
      <c r="A1" s="3" t="s">
        <v>145</v>
      </c>
      <c r="E1" s="56"/>
      <c r="F1" s="56"/>
      <c r="Q1" s="1" t="s">
        <v>146</v>
      </c>
      <c r="S1" s="2" t="s">
        <v>147</v>
      </c>
      <c r="T1" s="1" t="s">
        <v>148</v>
      </c>
      <c r="W1" s="56"/>
    </row>
    <row r="2" s="1" customFormat="1" ht="27.75" customHeight="1" spans="1:23">
      <c r="A2" s="4" t="s">
        <v>149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ht="27.75" customHeight="1" spans="1:23">
      <c r="A3" s="57" t="s">
        <v>54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="1" customFormat="1" ht="27.75" customHeight="1" spans="1:23">
      <c r="A4" s="8" t="s">
        <v>55</v>
      </c>
      <c r="B4" s="36" t="s">
        <v>56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70"/>
    </row>
    <row r="5" s="1" customFormat="1" ht="27.75" customHeight="1" spans="1:23">
      <c r="A5" s="12"/>
      <c r="B5" s="8" t="s">
        <v>57</v>
      </c>
      <c r="C5" s="8"/>
      <c r="D5" s="8" t="s">
        <v>59</v>
      </c>
      <c r="E5" s="58" t="s">
        <v>60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13" t="s">
        <v>84</v>
      </c>
      <c r="R5" s="13"/>
      <c r="S5" s="13"/>
      <c r="T5" s="13"/>
      <c r="U5" s="13"/>
      <c r="V5" s="13"/>
      <c r="W5" s="13"/>
    </row>
    <row r="6" s="1" customFormat="1" ht="27.75" customHeight="1" spans="1:23">
      <c r="A6" s="12"/>
      <c r="B6" s="12"/>
      <c r="C6" s="12"/>
      <c r="D6" s="12"/>
      <c r="E6" s="59" t="s">
        <v>62</v>
      </c>
      <c r="F6" s="60"/>
      <c r="G6" s="16" t="s">
        <v>63</v>
      </c>
      <c r="H6" s="61" t="s">
        <v>64</v>
      </c>
      <c r="I6" s="61" t="s">
        <v>65</v>
      </c>
      <c r="J6" s="61" t="s">
        <v>66</v>
      </c>
      <c r="K6" s="61" t="s">
        <v>67</v>
      </c>
      <c r="L6" s="61" t="s">
        <v>68</v>
      </c>
      <c r="M6" s="61" t="s">
        <v>69</v>
      </c>
      <c r="N6" s="61" t="s">
        <v>70</v>
      </c>
      <c r="O6" s="61" t="s">
        <v>71</v>
      </c>
      <c r="P6" s="67" t="s">
        <v>72</v>
      </c>
      <c r="Q6" s="71" t="s">
        <v>73</v>
      </c>
      <c r="R6" s="72"/>
      <c r="S6" s="73" t="s">
        <v>63</v>
      </c>
      <c r="T6" s="74" t="s">
        <v>74</v>
      </c>
      <c r="U6" s="74" t="s">
        <v>75</v>
      </c>
      <c r="V6" s="74" t="s">
        <v>76</v>
      </c>
      <c r="W6" s="75" t="s">
        <v>77</v>
      </c>
    </row>
    <row r="7" s="1" customFormat="1" ht="27.75" customHeight="1" spans="1:23">
      <c r="A7" s="19"/>
      <c r="B7" s="19"/>
      <c r="C7" s="19"/>
      <c r="D7" s="19"/>
      <c r="E7" s="59"/>
      <c r="F7" s="62"/>
      <c r="G7" s="20"/>
      <c r="H7" s="61" t="s">
        <v>78</v>
      </c>
      <c r="I7" s="61" t="s">
        <v>78</v>
      </c>
      <c r="J7" s="61" t="s">
        <v>78</v>
      </c>
      <c r="K7" s="61" t="s">
        <v>78</v>
      </c>
      <c r="L7" s="61" t="s">
        <v>78</v>
      </c>
      <c r="M7" s="61" t="s">
        <v>78</v>
      </c>
      <c r="N7" s="61" t="s">
        <v>78</v>
      </c>
      <c r="O7" s="61" t="s">
        <v>78</v>
      </c>
      <c r="P7" s="68" t="s">
        <v>78</v>
      </c>
      <c r="Q7" s="71"/>
      <c r="R7" s="76"/>
      <c r="S7" s="77"/>
      <c r="T7" s="78" t="s">
        <v>78</v>
      </c>
      <c r="U7" s="78" t="s">
        <v>78</v>
      </c>
      <c r="V7" s="78" t="s">
        <v>78</v>
      </c>
      <c r="W7" s="79" t="s">
        <v>78</v>
      </c>
    </row>
    <row r="8" s="1" customFormat="1" ht="27.75" customHeight="1" spans="1:23">
      <c r="A8" s="22" t="s">
        <v>79</v>
      </c>
      <c r="B8" s="23">
        <v>572.1444</v>
      </c>
      <c r="C8" s="23">
        <v>637.6633</v>
      </c>
      <c r="D8" s="24">
        <v>-0.102748425383741</v>
      </c>
      <c r="E8" s="27">
        <v>247.5464</v>
      </c>
      <c r="F8" s="27">
        <v>526.5098</v>
      </c>
      <c r="G8" s="24">
        <v>-0.529835152166209</v>
      </c>
      <c r="H8" s="28">
        <v>70.277245999994</v>
      </c>
      <c r="I8" s="28">
        <v>189.899</v>
      </c>
      <c r="J8" s="28">
        <v>4.90170000000023</v>
      </c>
      <c r="K8" s="28">
        <v>54.3666</v>
      </c>
      <c r="L8" s="69">
        <v>10.3708</v>
      </c>
      <c r="M8" s="69">
        <v>25.3731999999999</v>
      </c>
      <c r="N8" s="69">
        <v>4.15920000000003</v>
      </c>
      <c r="O8" s="69">
        <v>6.4953</v>
      </c>
      <c r="P8" s="69">
        <v>6.34690000000001</v>
      </c>
      <c r="Q8" s="27">
        <v>324.598</v>
      </c>
      <c r="R8" s="27">
        <v>111.1535</v>
      </c>
      <c r="S8" s="24">
        <v>1.92026791778937</v>
      </c>
      <c r="T8" s="27">
        <v>0</v>
      </c>
      <c r="U8" s="27">
        <v>20.7069000000001</v>
      </c>
      <c r="V8" s="27">
        <v>222.6838</v>
      </c>
      <c r="W8" s="33">
        <v>81.2072999999998</v>
      </c>
    </row>
    <row r="9" s="1" customFormat="1" spans="1:23">
      <c r="A9" s="26" t="s">
        <v>33</v>
      </c>
      <c r="B9" s="23">
        <v>91.2112</v>
      </c>
      <c r="C9" s="23">
        <v>105.409915636196</v>
      </c>
      <c r="D9" s="24">
        <v>-0.1347</v>
      </c>
      <c r="E9" s="27">
        <v>57.0641</v>
      </c>
      <c r="F9" s="27">
        <v>73.2436144269028</v>
      </c>
      <c r="G9" s="24">
        <v>-0.2209</v>
      </c>
      <c r="H9" s="28">
        <v>9.438064</v>
      </c>
      <c r="I9" s="28">
        <v>26.4139</v>
      </c>
      <c r="J9" s="28">
        <v>15.82</v>
      </c>
      <c r="K9" s="28">
        <v>7.7828</v>
      </c>
      <c r="L9" s="69">
        <v>1.8899</v>
      </c>
      <c r="M9" s="69">
        <v>3.4311</v>
      </c>
      <c r="N9" s="69">
        <v>7.5221</v>
      </c>
      <c r="O9" s="69">
        <v>0</v>
      </c>
      <c r="P9" s="69">
        <v>1.9871</v>
      </c>
      <c r="Q9" s="27">
        <v>34.1471</v>
      </c>
      <c r="R9" s="27">
        <v>32.1691</v>
      </c>
      <c r="S9" s="24">
        <v>0.0614875765874707</v>
      </c>
      <c r="T9" s="27">
        <v>0</v>
      </c>
      <c r="U9" s="27">
        <v>25.5326</v>
      </c>
      <c r="V9" s="27">
        <v>7.2296</v>
      </c>
      <c r="W9" s="33">
        <v>1.3849</v>
      </c>
    </row>
    <row r="10" s="1" customFormat="1" spans="1:23">
      <c r="A10" s="26" t="s">
        <v>34</v>
      </c>
      <c r="B10" s="23">
        <v>129.8358</v>
      </c>
      <c r="C10" s="23">
        <v>325.811292346299</v>
      </c>
      <c r="D10" s="24">
        <v>-0.6015</v>
      </c>
      <c r="E10" s="27">
        <v>108.1153</v>
      </c>
      <c r="F10" s="27">
        <v>297.7562654916</v>
      </c>
      <c r="G10" s="24">
        <v>-0.6369</v>
      </c>
      <c r="H10" s="28">
        <v>10.6152690000002</v>
      </c>
      <c r="I10" s="28">
        <v>43.0319</v>
      </c>
      <c r="J10" s="28">
        <v>30.4422</v>
      </c>
      <c r="K10" s="28">
        <v>0.0807</v>
      </c>
      <c r="L10" s="69">
        <v>3.1966</v>
      </c>
      <c r="M10" s="69">
        <v>13.2905</v>
      </c>
      <c r="N10" s="69">
        <v>17.2659</v>
      </c>
      <c r="O10" s="69">
        <v>0</v>
      </c>
      <c r="P10" s="69">
        <v>0.8882</v>
      </c>
      <c r="Q10" s="27">
        <v>21.7205</v>
      </c>
      <c r="R10" s="27">
        <v>28.0824</v>
      </c>
      <c r="S10" s="24">
        <v>-0.226544027575989</v>
      </c>
      <c r="T10" s="27">
        <v>0</v>
      </c>
      <c r="U10" s="27">
        <v>5.2989</v>
      </c>
      <c r="V10" s="27">
        <v>14.6138</v>
      </c>
      <c r="W10" s="33">
        <v>1.8078</v>
      </c>
    </row>
    <row r="11" s="1" customFormat="1" spans="1:23">
      <c r="A11" s="26" t="s">
        <v>35</v>
      </c>
      <c r="B11" s="23">
        <v>149.579</v>
      </c>
      <c r="C11" s="23">
        <v>231.224300510125</v>
      </c>
      <c r="D11" s="24">
        <v>-0.3531</v>
      </c>
      <c r="E11" s="27">
        <v>128.9617</v>
      </c>
      <c r="F11" s="27">
        <v>179.014019988895</v>
      </c>
      <c r="G11" s="24">
        <v>-0.2796</v>
      </c>
      <c r="H11" s="28">
        <v>22.9441979999999</v>
      </c>
      <c r="I11" s="28">
        <v>25.59</v>
      </c>
      <c r="J11" s="28">
        <v>70.6858</v>
      </c>
      <c r="K11" s="28">
        <v>0.6431</v>
      </c>
      <c r="L11" s="69">
        <v>0.6259</v>
      </c>
      <c r="M11" s="69">
        <v>11.7671</v>
      </c>
      <c r="N11" s="69">
        <v>15.1924</v>
      </c>
      <c r="O11" s="69">
        <v>1.0868</v>
      </c>
      <c r="P11" s="69">
        <v>4.0137</v>
      </c>
      <c r="Q11" s="27">
        <v>20.6173</v>
      </c>
      <c r="R11" s="27">
        <v>52.1996</v>
      </c>
      <c r="S11" s="24">
        <v>-0.605029540456249</v>
      </c>
      <c r="T11" s="27">
        <v>0</v>
      </c>
      <c r="U11" s="27">
        <v>11.1916</v>
      </c>
      <c r="V11" s="27">
        <v>9.193</v>
      </c>
      <c r="W11" s="33">
        <v>0.232700000000001</v>
      </c>
    </row>
    <row r="12" s="1" customFormat="1" spans="1:23">
      <c r="A12" s="26" t="s">
        <v>36</v>
      </c>
      <c r="B12" s="23">
        <v>40.829</v>
      </c>
      <c r="C12" s="23">
        <v>105.256509409642</v>
      </c>
      <c r="D12" s="24">
        <v>-0.6121</v>
      </c>
      <c r="E12" s="27">
        <v>38.179</v>
      </c>
      <c r="F12" s="27">
        <v>99.5541069100391</v>
      </c>
      <c r="G12" s="24">
        <v>-0.6165</v>
      </c>
      <c r="H12" s="28">
        <v>8.52063</v>
      </c>
      <c r="I12" s="28">
        <v>24.5422</v>
      </c>
      <c r="J12" s="28">
        <v>4.3153</v>
      </c>
      <c r="K12" s="28">
        <v>5.7009</v>
      </c>
      <c r="L12" s="69">
        <v>4.712</v>
      </c>
      <c r="M12" s="69">
        <v>4.0443</v>
      </c>
      <c r="N12" s="69">
        <v>0</v>
      </c>
      <c r="O12" s="69">
        <v>0</v>
      </c>
      <c r="P12" s="69">
        <v>0.5652</v>
      </c>
      <c r="Q12" s="27">
        <v>2.65</v>
      </c>
      <c r="R12" s="27">
        <v>5.70270000000001</v>
      </c>
      <c r="S12" s="24">
        <v>-0.535307836638786</v>
      </c>
      <c r="T12" s="27">
        <v>0</v>
      </c>
      <c r="U12" s="27">
        <v>1.1232</v>
      </c>
      <c r="V12" s="27">
        <v>0.4434</v>
      </c>
      <c r="W12" s="33">
        <v>1.0834</v>
      </c>
    </row>
    <row r="13" s="1" customFormat="1" spans="1:23">
      <c r="A13" s="26" t="s">
        <v>37</v>
      </c>
      <c r="B13" s="23">
        <v>0</v>
      </c>
      <c r="C13" s="23">
        <v>0</v>
      </c>
      <c r="D13" s="24">
        <v>0</v>
      </c>
      <c r="E13" s="27">
        <v>0</v>
      </c>
      <c r="F13" s="27">
        <v>0</v>
      </c>
      <c r="G13" s="24">
        <v>0</v>
      </c>
      <c r="H13" s="28">
        <v>0</v>
      </c>
      <c r="I13" s="28">
        <v>0</v>
      </c>
      <c r="J13" s="28">
        <v>0</v>
      </c>
      <c r="K13" s="28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27">
        <v>0</v>
      </c>
      <c r="R13" s="27">
        <v>0</v>
      </c>
      <c r="S13" s="24">
        <v>0</v>
      </c>
      <c r="T13" s="27">
        <v>0</v>
      </c>
      <c r="U13" s="27">
        <v>0</v>
      </c>
      <c r="V13" s="27">
        <v>0</v>
      </c>
      <c r="W13" s="33">
        <v>0</v>
      </c>
    </row>
    <row r="14" s="1" customFormat="1" spans="1:23">
      <c r="A14" s="26" t="s">
        <v>38</v>
      </c>
      <c r="B14" s="23">
        <v>546.3972</v>
      </c>
      <c r="C14" s="23">
        <v>267.369935408103</v>
      </c>
      <c r="D14" s="24">
        <v>1.0436</v>
      </c>
      <c r="E14" s="27">
        <v>497.8491</v>
      </c>
      <c r="F14" s="27">
        <v>245.584599447514</v>
      </c>
      <c r="G14" s="24">
        <v>1.0272</v>
      </c>
      <c r="H14" s="28">
        <v>3.32459999999999</v>
      </c>
      <c r="I14" s="28">
        <v>395.2475</v>
      </c>
      <c r="J14" s="28">
        <v>33.449</v>
      </c>
      <c r="K14" s="28">
        <v>1.2745</v>
      </c>
      <c r="L14" s="69">
        <v>4.4568</v>
      </c>
      <c r="M14" s="69">
        <v>57.1807</v>
      </c>
      <c r="N14" s="69">
        <v>6.0256</v>
      </c>
      <c r="O14" s="69">
        <v>0</v>
      </c>
      <c r="P14" s="69">
        <v>1.4895</v>
      </c>
      <c r="Q14" s="27">
        <v>48.5481</v>
      </c>
      <c r="R14" s="27">
        <v>21.7781</v>
      </c>
      <c r="S14" s="24">
        <v>1.22921650649046</v>
      </c>
      <c r="T14" s="27">
        <v>0</v>
      </c>
      <c r="U14" s="27">
        <v>38.3236</v>
      </c>
      <c r="V14" s="27">
        <v>4.6136</v>
      </c>
      <c r="W14" s="33">
        <v>5.61089999999998</v>
      </c>
    </row>
    <row r="15" s="1" customFormat="1" spans="1:23">
      <c r="A15" s="26" t="s">
        <v>39</v>
      </c>
      <c r="B15" s="23">
        <v>63.599</v>
      </c>
      <c r="C15" s="23">
        <v>107.794915254237</v>
      </c>
      <c r="D15" s="24">
        <v>-0.41</v>
      </c>
      <c r="E15" s="27">
        <v>59.3446</v>
      </c>
      <c r="F15" s="27">
        <v>99.7220635187363</v>
      </c>
      <c r="G15" s="24">
        <v>-0.4049</v>
      </c>
      <c r="H15" s="28">
        <v>6.21097099999999</v>
      </c>
      <c r="I15" s="28">
        <v>31.9965</v>
      </c>
      <c r="J15" s="28">
        <v>12.0948</v>
      </c>
      <c r="K15" s="28">
        <v>0.9121</v>
      </c>
      <c r="L15" s="69">
        <v>0.8747</v>
      </c>
      <c r="M15" s="69">
        <v>14.1887</v>
      </c>
      <c r="N15" s="69">
        <v>-3.3342</v>
      </c>
      <c r="O15" s="69">
        <v>3.5242</v>
      </c>
      <c r="P15" s="69">
        <v>0</v>
      </c>
      <c r="Q15" s="27">
        <v>4.2544</v>
      </c>
      <c r="R15" s="27">
        <v>8.0795</v>
      </c>
      <c r="S15" s="24">
        <v>-0.473432761928337</v>
      </c>
      <c r="T15" s="27">
        <v>0</v>
      </c>
      <c r="U15" s="27">
        <v>3.3206</v>
      </c>
      <c r="V15" s="27">
        <v>-1.2131</v>
      </c>
      <c r="W15" s="33">
        <v>2.1469</v>
      </c>
    </row>
    <row r="16" s="1" customFormat="1" spans="1:23">
      <c r="A16" s="26" t="s">
        <v>40</v>
      </c>
      <c r="B16" s="23">
        <v>801.4255</v>
      </c>
      <c r="C16" s="23">
        <v>742.954945768054</v>
      </c>
      <c r="D16" s="24">
        <v>0.0787</v>
      </c>
      <c r="E16" s="27">
        <v>296.5277</v>
      </c>
      <c r="F16" s="27">
        <v>641.002377864246</v>
      </c>
      <c r="G16" s="24">
        <v>-0.5374</v>
      </c>
      <c r="H16" s="28">
        <v>42.7095869999997</v>
      </c>
      <c r="I16" s="28">
        <v>101.1363</v>
      </c>
      <c r="J16" s="28">
        <v>100.9924</v>
      </c>
      <c r="K16" s="28">
        <v>17.9718</v>
      </c>
      <c r="L16" s="69">
        <v>6.5036</v>
      </c>
      <c r="M16" s="69">
        <v>72.1153</v>
      </c>
      <c r="N16" s="69">
        <v>10.0213</v>
      </c>
      <c r="O16" s="69">
        <v>0.2607</v>
      </c>
      <c r="P16" s="69">
        <v>5.4982</v>
      </c>
      <c r="Q16" s="27">
        <v>504.8978</v>
      </c>
      <c r="R16" s="27">
        <v>102.0442</v>
      </c>
      <c r="S16" s="24">
        <v>3.9478343698123</v>
      </c>
      <c r="T16" s="27">
        <v>0</v>
      </c>
      <c r="U16" s="27">
        <v>67.8778</v>
      </c>
      <c r="V16" s="27">
        <v>428.2892</v>
      </c>
      <c r="W16" s="33">
        <v>8.7308000000001</v>
      </c>
    </row>
    <row r="17" s="1" customFormat="1" spans="1:23">
      <c r="A17" s="26" t="s">
        <v>41</v>
      </c>
      <c r="B17" s="23">
        <v>169.0906</v>
      </c>
      <c r="C17" s="23">
        <v>243.051027741843</v>
      </c>
      <c r="D17" s="24">
        <v>-0.3043</v>
      </c>
      <c r="E17" s="27">
        <v>144.9991</v>
      </c>
      <c r="F17" s="27">
        <v>227.164499451668</v>
      </c>
      <c r="G17" s="24">
        <v>-0.3617</v>
      </c>
      <c r="H17" s="28">
        <v>7.36223499999999</v>
      </c>
      <c r="I17" s="28">
        <v>53.2719</v>
      </c>
      <c r="J17" s="28">
        <v>51.3521</v>
      </c>
      <c r="K17" s="28">
        <v>1.2963</v>
      </c>
      <c r="L17" s="69">
        <v>0.7582</v>
      </c>
      <c r="M17" s="69">
        <v>18.1591</v>
      </c>
      <c r="N17" s="69">
        <v>19.8778</v>
      </c>
      <c r="O17" s="69">
        <v>0</v>
      </c>
      <c r="P17" s="69">
        <v>1.5799</v>
      </c>
      <c r="Q17" s="27">
        <v>24.0915</v>
      </c>
      <c r="R17" s="27">
        <v>15.89</v>
      </c>
      <c r="S17" s="24">
        <v>0.516142227816238</v>
      </c>
      <c r="T17" s="27">
        <v>0</v>
      </c>
      <c r="U17" s="27">
        <v>9.0776</v>
      </c>
      <c r="V17" s="27">
        <v>12.4162</v>
      </c>
      <c r="W17" s="33">
        <v>2.5977</v>
      </c>
    </row>
    <row r="18" s="1" customFormat="1" spans="1:23">
      <c r="A18" s="26" t="s">
        <v>42</v>
      </c>
      <c r="B18" s="23">
        <v>173.7896</v>
      </c>
      <c r="C18" s="23">
        <v>154.027829477976</v>
      </c>
      <c r="D18" s="24">
        <v>0.1283</v>
      </c>
      <c r="E18" s="27">
        <v>147.5897</v>
      </c>
      <c r="F18" s="27">
        <v>136.01483734218</v>
      </c>
      <c r="G18" s="24">
        <v>0.0851</v>
      </c>
      <c r="H18" s="28">
        <v>11.4084180000001</v>
      </c>
      <c r="I18" s="28">
        <v>98.7089</v>
      </c>
      <c r="J18" s="28">
        <v>13.155</v>
      </c>
      <c r="K18" s="28">
        <v>6.6298</v>
      </c>
      <c r="L18" s="69">
        <v>3.0431</v>
      </c>
      <c r="M18" s="69">
        <v>26.7466</v>
      </c>
      <c r="N18" s="69">
        <v>3.5154</v>
      </c>
      <c r="O18" s="69">
        <v>0.2027</v>
      </c>
      <c r="P18" s="69">
        <v>2.2181</v>
      </c>
      <c r="Q18" s="27">
        <v>26.1999</v>
      </c>
      <c r="R18" s="27">
        <v>18.0143</v>
      </c>
      <c r="S18" s="24">
        <v>0.454394564318348</v>
      </c>
      <c r="T18" s="27">
        <v>0</v>
      </c>
      <c r="U18" s="27">
        <v>12.2122</v>
      </c>
      <c r="V18" s="27">
        <v>5.7607</v>
      </c>
      <c r="W18" s="33">
        <v>8.22700000000001</v>
      </c>
    </row>
    <row r="19" s="1" customFormat="1" spans="1:23">
      <c r="A19" s="26" t="s">
        <v>43</v>
      </c>
      <c r="B19" s="23">
        <v>174.0344</v>
      </c>
      <c r="C19" s="23">
        <v>123.938470303376</v>
      </c>
      <c r="D19" s="24">
        <v>0.4042</v>
      </c>
      <c r="E19" s="27">
        <v>161.818</v>
      </c>
      <c r="F19" s="27">
        <v>100.445685909373</v>
      </c>
      <c r="G19" s="24">
        <v>0.611</v>
      </c>
      <c r="H19" s="28">
        <v>19.7363900000001</v>
      </c>
      <c r="I19" s="28">
        <v>110.2673</v>
      </c>
      <c r="J19" s="28">
        <v>16.7815</v>
      </c>
      <c r="K19" s="28">
        <v>13.8729</v>
      </c>
      <c r="L19" s="69">
        <v>9.1563</v>
      </c>
      <c r="M19" s="69">
        <v>6.8703</v>
      </c>
      <c r="N19" s="69">
        <v>17.8257</v>
      </c>
      <c r="O19" s="69">
        <v>0</v>
      </c>
      <c r="P19" s="69">
        <v>0.9168</v>
      </c>
      <c r="Q19" s="27">
        <v>12.2164</v>
      </c>
      <c r="R19" s="27">
        <v>23.4909</v>
      </c>
      <c r="S19" s="24">
        <v>-0.479951811126862</v>
      </c>
      <c r="T19" s="27">
        <v>0</v>
      </c>
      <c r="U19" s="27">
        <v>3.7978</v>
      </c>
      <c r="V19" s="27">
        <v>6.0571</v>
      </c>
      <c r="W19" s="33">
        <v>2.36149999999999</v>
      </c>
    </row>
    <row r="20" s="1" customFormat="1" spans="1:23">
      <c r="A20" s="26" t="s">
        <v>44</v>
      </c>
      <c r="B20" s="23">
        <v>455.8694</v>
      </c>
      <c r="C20" s="23">
        <v>666.37830726502</v>
      </c>
      <c r="D20" s="24">
        <v>-0.3159</v>
      </c>
      <c r="E20" s="27">
        <v>353.8991</v>
      </c>
      <c r="F20" s="27">
        <v>554.613853627958</v>
      </c>
      <c r="G20" s="24">
        <v>-0.3619</v>
      </c>
      <c r="H20" s="28">
        <v>32.1564949999998</v>
      </c>
      <c r="I20" s="28">
        <v>120.0216</v>
      </c>
      <c r="J20" s="28">
        <v>163.6613</v>
      </c>
      <c r="K20" s="28">
        <v>6.4781</v>
      </c>
      <c r="L20" s="69">
        <v>5.1716</v>
      </c>
      <c r="M20" s="69">
        <v>23.4267</v>
      </c>
      <c r="N20" s="69">
        <v>27.2417</v>
      </c>
      <c r="O20" s="69">
        <v>8.5397</v>
      </c>
      <c r="P20" s="69">
        <v>5.8365</v>
      </c>
      <c r="Q20" s="27">
        <v>101.9703</v>
      </c>
      <c r="R20" s="27">
        <v>111.6974</v>
      </c>
      <c r="S20" s="24">
        <v>-0.087084390505061</v>
      </c>
      <c r="T20" s="27">
        <v>0</v>
      </c>
      <c r="U20" s="27">
        <v>69.3483</v>
      </c>
      <c r="V20" s="27">
        <v>14.6129</v>
      </c>
      <c r="W20" s="33">
        <v>18.0091</v>
      </c>
    </row>
    <row r="21" s="1" customFormat="1" spans="1:23">
      <c r="A21" s="26" t="s">
        <v>45</v>
      </c>
      <c r="B21" s="23">
        <v>148.7302</v>
      </c>
      <c r="C21" s="23">
        <v>257.675329175329</v>
      </c>
      <c r="D21" s="24">
        <v>-0.4228</v>
      </c>
      <c r="E21" s="27">
        <v>90.0972</v>
      </c>
      <c r="F21" s="27">
        <v>247.112452002194</v>
      </c>
      <c r="G21" s="24">
        <v>-0.6354</v>
      </c>
      <c r="H21" s="28">
        <v>16.6857200000001</v>
      </c>
      <c r="I21" s="28">
        <v>33.3543</v>
      </c>
      <c r="J21" s="28">
        <v>45.9294</v>
      </c>
      <c r="K21" s="28">
        <v>10.5197</v>
      </c>
      <c r="L21" s="69">
        <v>1.125</v>
      </c>
      <c r="M21" s="69">
        <v>6.9184</v>
      </c>
      <c r="N21" s="69">
        <v>2.7701</v>
      </c>
      <c r="O21" s="69">
        <v>0</v>
      </c>
      <c r="P21" s="69">
        <v>0</v>
      </c>
      <c r="Q21" s="27">
        <v>58.633</v>
      </c>
      <c r="R21" s="27">
        <v>10.5489</v>
      </c>
      <c r="S21" s="24">
        <v>4.55820986074379</v>
      </c>
      <c r="T21" s="27">
        <v>0</v>
      </c>
      <c r="U21" s="27">
        <v>9.6204</v>
      </c>
      <c r="V21" s="27">
        <v>7.5281</v>
      </c>
      <c r="W21" s="33">
        <v>41.4845</v>
      </c>
    </row>
    <row r="22" s="1" customFormat="1" spans="1:23">
      <c r="A22" s="26" t="s">
        <v>46</v>
      </c>
      <c r="B22" s="23">
        <v>108.1847</v>
      </c>
      <c r="C22" s="23">
        <v>316.052293309962</v>
      </c>
      <c r="D22" s="24">
        <v>-0.6577</v>
      </c>
      <c r="E22" s="27">
        <v>66.3597</v>
      </c>
      <c r="F22" s="27">
        <v>274.326994625878</v>
      </c>
      <c r="G22" s="24">
        <v>-0.7581</v>
      </c>
      <c r="H22" s="28">
        <v>2.928714</v>
      </c>
      <c r="I22" s="28">
        <v>30.3906</v>
      </c>
      <c r="J22" s="28">
        <v>21.2307</v>
      </c>
      <c r="K22" s="28">
        <v>0.8711</v>
      </c>
      <c r="L22" s="69">
        <v>2.8303</v>
      </c>
      <c r="M22" s="69">
        <v>9.6043</v>
      </c>
      <c r="N22" s="69">
        <v>-1.0592</v>
      </c>
      <c r="O22" s="69">
        <v>0.8366</v>
      </c>
      <c r="P22" s="69">
        <v>2.5264</v>
      </c>
      <c r="Q22" s="27">
        <v>41.825</v>
      </c>
      <c r="R22" s="27">
        <v>41.7605999999999</v>
      </c>
      <c r="S22" s="24">
        <v>0.00154212343692506</v>
      </c>
      <c r="T22" s="27">
        <v>0.4</v>
      </c>
      <c r="U22" s="27">
        <v>25.5721</v>
      </c>
      <c r="V22" s="27">
        <v>8.0572</v>
      </c>
      <c r="W22" s="80">
        <v>7.79570000000001</v>
      </c>
    </row>
    <row r="23" s="1" customFormat="1" spans="1:23">
      <c r="A23" s="26" t="s">
        <v>47</v>
      </c>
      <c r="B23" s="23">
        <v>64.5971</v>
      </c>
      <c r="C23" s="23">
        <v>120.024340393906</v>
      </c>
      <c r="D23" s="24">
        <v>-0.4618</v>
      </c>
      <c r="E23" s="27">
        <v>47.2977</v>
      </c>
      <c r="F23" s="27">
        <v>98.6190575479566</v>
      </c>
      <c r="G23" s="24">
        <v>-0.5204</v>
      </c>
      <c r="H23" s="28">
        <v>2.138066</v>
      </c>
      <c r="I23" s="28">
        <v>11.7171</v>
      </c>
      <c r="J23" s="28">
        <v>22.3439</v>
      </c>
      <c r="K23" s="28">
        <v>0.5639</v>
      </c>
      <c r="L23" s="69">
        <v>2.7312</v>
      </c>
      <c r="M23" s="69">
        <v>4.7921</v>
      </c>
      <c r="N23" s="69">
        <v>0</v>
      </c>
      <c r="O23" s="69">
        <v>0</v>
      </c>
      <c r="P23" s="69">
        <v>5.7134</v>
      </c>
      <c r="Q23" s="27">
        <v>17.2994</v>
      </c>
      <c r="R23" s="27">
        <v>21.4096</v>
      </c>
      <c r="S23" s="24">
        <v>-0.191979299006053</v>
      </c>
      <c r="T23" s="27">
        <v>0</v>
      </c>
      <c r="U23" s="27">
        <v>16.5141</v>
      </c>
      <c r="V23" s="27">
        <v>0</v>
      </c>
      <c r="W23" s="33">
        <v>0.785299999999999</v>
      </c>
    </row>
    <row r="24" s="1" customFormat="1" spans="1:23">
      <c r="A24" s="26" t="s">
        <v>48</v>
      </c>
      <c r="B24" s="23">
        <v>879.3128</v>
      </c>
      <c r="C24" s="23">
        <v>65.3856529918725</v>
      </c>
      <c r="D24" s="24">
        <v>12.4481</v>
      </c>
      <c r="E24" s="27">
        <v>806.4205</v>
      </c>
      <c r="F24" s="27">
        <v>53.8432083433486</v>
      </c>
      <c r="G24" s="24">
        <v>13.9772</v>
      </c>
      <c r="H24" s="28">
        <v>2.923933</v>
      </c>
      <c r="I24" s="28">
        <v>741.073</v>
      </c>
      <c r="J24" s="28">
        <v>0.0566</v>
      </c>
      <c r="K24" s="28">
        <v>3.147</v>
      </c>
      <c r="L24" s="28">
        <v>0</v>
      </c>
      <c r="M24" s="28">
        <v>63.0815</v>
      </c>
      <c r="N24" s="28">
        <v>2.2094</v>
      </c>
      <c r="O24" s="28">
        <v>0</v>
      </c>
      <c r="P24" s="27">
        <v>0</v>
      </c>
      <c r="Q24" s="27">
        <v>72.8923000000001</v>
      </c>
      <c r="R24" s="27">
        <v>11.5422</v>
      </c>
      <c r="S24" s="24">
        <v>5.3152865138362</v>
      </c>
      <c r="T24" s="27">
        <v>0</v>
      </c>
      <c r="U24" s="27">
        <v>64.5297</v>
      </c>
      <c r="V24" s="27">
        <v>1.3566</v>
      </c>
      <c r="W24" s="33">
        <v>7.00600000000009</v>
      </c>
    </row>
    <row r="25" s="1" customFormat="1" spans="1:23">
      <c r="A25" s="26" t="s">
        <v>49</v>
      </c>
      <c r="B25" s="23">
        <v>75.6324</v>
      </c>
      <c r="C25" s="23">
        <v>162.755326016785</v>
      </c>
      <c r="D25" s="24">
        <v>-0.5353</v>
      </c>
      <c r="E25" s="27">
        <v>58.6653</v>
      </c>
      <c r="F25" s="27">
        <v>143.225830078125</v>
      </c>
      <c r="G25" s="24">
        <v>-0.5904</v>
      </c>
      <c r="H25" s="28">
        <v>13.8920030000002</v>
      </c>
      <c r="I25" s="28">
        <v>33.1743</v>
      </c>
      <c r="J25" s="28">
        <v>14.9513</v>
      </c>
      <c r="K25" s="28">
        <v>0.4917</v>
      </c>
      <c r="L25" s="28">
        <v>2.2689</v>
      </c>
      <c r="M25" s="28">
        <v>8.2708</v>
      </c>
      <c r="N25" s="28">
        <v>0</v>
      </c>
      <c r="O25" s="28">
        <v>0</v>
      </c>
      <c r="P25" s="27">
        <v>0</v>
      </c>
      <c r="Q25" s="27">
        <v>16.9671</v>
      </c>
      <c r="R25" s="27">
        <v>19.5196</v>
      </c>
      <c r="S25" s="24">
        <v>-0.130765999303264</v>
      </c>
      <c r="T25" s="27">
        <v>0</v>
      </c>
      <c r="U25" s="27">
        <v>12.1344</v>
      </c>
      <c r="V25" s="27">
        <v>-0.0246</v>
      </c>
      <c r="W25" s="33">
        <v>4.8573</v>
      </c>
    </row>
    <row r="26" s="55" customFormat="1" spans="1:23">
      <c r="A26" s="63" t="s">
        <v>80</v>
      </c>
      <c r="B26" s="23">
        <v>4644.2623</v>
      </c>
      <c r="C26" s="23">
        <v>4632.68059850374</v>
      </c>
      <c r="D26" s="23">
        <v>0.0025</v>
      </c>
      <c r="E26" s="23">
        <v>3310.7342</v>
      </c>
      <c r="F26" s="23">
        <v>3997.50567495774</v>
      </c>
      <c r="G26" s="23">
        <v>-0.1718</v>
      </c>
      <c r="H26" s="23">
        <v>283.272538999994</v>
      </c>
      <c r="I26" s="23">
        <v>2069.8363</v>
      </c>
      <c r="J26" s="23">
        <v>622.163</v>
      </c>
      <c r="K26" s="23">
        <v>132.603</v>
      </c>
      <c r="L26" s="23">
        <v>59.7149</v>
      </c>
      <c r="M26" s="23">
        <v>369.2607</v>
      </c>
      <c r="N26" s="23">
        <v>129.2332</v>
      </c>
      <c r="O26" s="23">
        <v>20.946</v>
      </c>
      <c r="P26" s="23">
        <v>39.5799</v>
      </c>
      <c r="Q26" s="23">
        <v>1333.5281</v>
      </c>
      <c r="R26" s="23">
        <v>635.0826</v>
      </c>
      <c r="S26" s="23">
        <v>1.09977111638707</v>
      </c>
      <c r="T26" s="23">
        <v>0.4</v>
      </c>
      <c r="U26" s="23">
        <v>396.1818</v>
      </c>
      <c r="V26" s="23">
        <v>741.6175</v>
      </c>
      <c r="W26" s="23">
        <v>195.3288</v>
      </c>
    </row>
    <row r="27" spans="3:3">
      <c r="C27" s="23"/>
    </row>
  </sheetData>
  <mergeCells count="12">
    <mergeCell ref="A2:W2"/>
    <mergeCell ref="A3:W3"/>
    <mergeCell ref="B4:W4"/>
    <mergeCell ref="E5:P5"/>
    <mergeCell ref="Q5:W5"/>
    <mergeCell ref="A4:A7"/>
    <mergeCell ref="B5:B7"/>
    <mergeCell ref="D5:D7"/>
    <mergeCell ref="E6:E7"/>
    <mergeCell ref="G6:G7"/>
    <mergeCell ref="Q6:Q7"/>
    <mergeCell ref="S6:S7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70" zoomScaleNormal="70" workbookViewId="0">
      <selection activeCell="A1" sqref="$A1:$XFD1048576"/>
    </sheetView>
  </sheetViews>
  <sheetFormatPr defaultColWidth="9" defaultRowHeight="14.25"/>
  <cols>
    <col min="1" max="1" width="8.125" style="1" customWidth="1"/>
    <col min="2" max="3" width="9.5" style="1" customWidth="1"/>
    <col min="4" max="4" width="7.875" style="1" customWidth="1"/>
    <col min="5" max="6" width="10" style="1" customWidth="1"/>
    <col min="7" max="10" width="7.75" style="1" customWidth="1"/>
    <col min="11" max="11" width="10.125" style="1" customWidth="1"/>
    <col min="12" max="12" width="9" style="1" customWidth="1"/>
    <col min="13" max="13" width="8.625" style="1" customWidth="1"/>
    <col min="14" max="16" width="7.75" style="1" customWidth="1"/>
    <col min="17" max="23" width="7.875" style="1" customWidth="1"/>
    <col min="24" max="16383" width="9" style="1"/>
    <col min="16384" max="16384" width="9" style="82"/>
  </cols>
  <sheetData>
    <row r="1" s="1" customFormat="1" ht="30" customHeight="1" spans="1:20">
      <c r="A1" s="3" t="s">
        <v>52</v>
      </c>
      <c r="Q1" s="30" t="s">
        <v>146</v>
      </c>
      <c r="R1" s="30"/>
      <c r="S1" s="30" t="s">
        <v>147</v>
      </c>
      <c r="T1" s="30" t="s">
        <v>148</v>
      </c>
    </row>
    <row r="2" s="1" customFormat="1" ht="27.75" customHeight="1" spans="1:23">
      <c r="A2" s="34" t="s">
        <v>150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="1" customFormat="1" ht="27.75" customHeight="1" spans="1:23">
      <c r="A3" s="35" t="s">
        <v>54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="1" customFormat="1" ht="27.75" customHeight="1" spans="1:23">
      <c r="A4" s="209" t="s">
        <v>55</v>
      </c>
      <c r="B4" s="242" t="s">
        <v>56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</row>
    <row r="5" s="1" customFormat="1" ht="27.75" customHeight="1" spans="1:23">
      <c r="A5" s="213"/>
      <c r="B5" s="214" t="s">
        <v>83</v>
      </c>
      <c r="C5" s="214"/>
      <c r="D5" s="214" t="s">
        <v>59</v>
      </c>
      <c r="E5" s="244" t="s">
        <v>60</v>
      </c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 t="s">
        <v>61</v>
      </c>
      <c r="R5" s="244"/>
      <c r="S5" s="244"/>
      <c r="T5" s="244"/>
      <c r="U5" s="244"/>
      <c r="V5" s="244"/>
      <c r="W5" s="244"/>
    </row>
    <row r="6" s="1" customFormat="1" ht="27.75" customHeight="1" spans="1:23">
      <c r="A6" s="213"/>
      <c r="B6" s="214"/>
      <c r="C6" s="214"/>
      <c r="D6" s="214"/>
      <c r="E6" s="245" t="s">
        <v>62</v>
      </c>
      <c r="F6" s="246"/>
      <c r="G6" s="246" t="s">
        <v>63</v>
      </c>
      <c r="H6" s="41" t="s">
        <v>64</v>
      </c>
      <c r="I6" s="41" t="s">
        <v>65</v>
      </c>
      <c r="J6" s="41" t="s">
        <v>66</v>
      </c>
      <c r="K6" s="41" t="s">
        <v>67</v>
      </c>
      <c r="L6" s="41" t="s">
        <v>68</v>
      </c>
      <c r="M6" s="41" t="s">
        <v>69</v>
      </c>
      <c r="N6" s="41" t="s">
        <v>70</v>
      </c>
      <c r="O6" s="41" t="s">
        <v>71</v>
      </c>
      <c r="P6" s="41" t="s">
        <v>72</v>
      </c>
      <c r="Q6" s="245" t="s">
        <v>73</v>
      </c>
      <c r="R6" s="246"/>
      <c r="S6" s="246" t="s">
        <v>63</v>
      </c>
      <c r="T6" s="41" t="s">
        <v>74</v>
      </c>
      <c r="U6" s="41" t="s">
        <v>75</v>
      </c>
      <c r="V6" s="41" t="s">
        <v>76</v>
      </c>
      <c r="W6" s="41" t="s">
        <v>77</v>
      </c>
    </row>
    <row r="7" s="1" customFormat="1" ht="27.75" customHeight="1" spans="1:23">
      <c r="A7" s="219"/>
      <c r="B7" s="214"/>
      <c r="C7" s="214"/>
      <c r="D7" s="214"/>
      <c r="E7" s="245"/>
      <c r="F7" s="247"/>
      <c r="G7" s="247"/>
      <c r="H7" s="41" t="s">
        <v>78</v>
      </c>
      <c r="I7" s="41" t="s">
        <v>78</v>
      </c>
      <c r="J7" s="41" t="s">
        <v>78</v>
      </c>
      <c r="K7" s="41" t="s">
        <v>78</v>
      </c>
      <c r="L7" s="41" t="s">
        <v>78</v>
      </c>
      <c r="M7" s="41" t="s">
        <v>78</v>
      </c>
      <c r="N7" s="41" t="s">
        <v>78</v>
      </c>
      <c r="O7" s="41" t="s">
        <v>78</v>
      </c>
      <c r="P7" s="41" t="s">
        <v>78</v>
      </c>
      <c r="Q7" s="245"/>
      <c r="R7" s="247"/>
      <c r="S7" s="247"/>
      <c r="T7" s="41" t="s">
        <v>78</v>
      </c>
      <c r="U7" s="41" t="s">
        <v>78</v>
      </c>
      <c r="V7" s="41" t="s">
        <v>78</v>
      </c>
      <c r="W7" s="41" t="s">
        <v>78</v>
      </c>
    </row>
    <row r="8" s="1" customFormat="1" ht="27.75" customHeight="1" spans="1:23">
      <c r="A8" s="97" t="s">
        <v>79</v>
      </c>
      <c r="B8" s="98">
        <v>292.2354</v>
      </c>
      <c r="C8" s="98">
        <v>251.7677</v>
      </c>
      <c r="D8" s="99">
        <v>0.160734280052605</v>
      </c>
      <c r="E8" s="100">
        <v>86.3817</v>
      </c>
      <c r="F8" s="100">
        <v>193.0568</v>
      </c>
      <c r="G8" s="99">
        <v>-0.552558107251337</v>
      </c>
      <c r="H8" s="100">
        <v>8.2282779999927</v>
      </c>
      <c r="I8" s="100">
        <v>57.7185999999999</v>
      </c>
      <c r="J8" s="100">
        <v>2.0188</v>
      </c>
      <c r="K8" s="100">
        <v>6.44880000000001</v>
      </c>
      <c r="L8" s="100">
        <v>6.6517</v>
      </c>
      <c r="M8" s="100">
        <v>10.0496</v>
      </c>
      <c r="N8" s="100">
        <v>0.7402</v>
      </c>
      <c r="O8" s="100">
        <v>6.4954</v>
      </c>
      <c r="P8" s="100">
        <v>2.7071</v>
      </c>
      <c r="Q8" s="102">
        <v>205.8537</v>
      </c>
      <c r="R8" s="102">
        <v>58.7109</v>
      </c>
      <c r="S8" s="108">
        <v>2.50622627144193</v>
      </c>
      <c r="T8" s="100">
        <v>0</v>
      </c>
      <c r="U8" s="100">
        <v>8.852</v>
      </c>
      <c r="V8" s="100">
        <v>144.0187</v>
      </c>
      <c r="W8" s="100">
        <v>52.9829999999998</v>
      </c>
    </row>
    <row r="9" s="1" customFormat="1" ht="27.75" customHeight="1" spans="1:23">
      <c r="A9" s="101" t="s">
        <v>33</v>
      </c>
      <c r="B9" s="98">
        <v>32.7187</v>
      </c>
      <c r="C9" s="98">
        <v>47.4292</v>
      </c>
      <c r="D9" s="99">
        <v>-0.310157034063404</v>
      </c>
      <c r="E9" s="102">
        <v>18.9743</v>
      </c>
      <c r="F9" s="100">
        <v>23.1922</v>
      </c>
      <c r="G9" s="99">
        <v>-0.181867179482757</v>
      </c>
      <c r="H9" s="103">
        <v>3.658511</v>
      </c>
      <c r="I9" s="103">
        <v>8.6758</v>
      </c>
      <c r="J9" s="103">
        <v>7.4832</v>
      </c>
      <c r="K9" s="103">
        <v>2.7105</v>
      </c>
      <c r="L9" s="103">
        <v>0.973</v>
      </c>
      <c r="M9" s="103">
        <v>1.8423</v>
      </c>
      <c r="N9" s="103">
        <v>0</v>
      </c>
      <c r="O9" s="103">
        <v>0</v>
      </c>
      <c r="P9" s="102">
        <v>0</v>
      </c>
      <c r="Q9" s="102">
        <v>13.7444</v>
      </c>
      <c r="R9" s="102">
        <v>24.237</v>
      </c>
      <c r="S9" s="108">
        <v>-0.432916615092627</v>
      </c>
      <c r="T9" s="102">
        <v>0</v>
      </c>
      <c r="U9" s="102">
        <v>11.8667</v>
      </c>
      <c r="V9" s="102">
        <v>1.7623</v>
      </c>
      <c r="W9" s="109">
        <v>0.115399999999999</v>
      </c>
    </row>
    <row r="10" s="1" customFormat="1" ht="27.75" customHeight="1" spans="1:23">
      <c r="A10" s="101" t="s">
        <v>34</v>
      </c>
      <c r="B10" s="98">
        <v>35.219</v>
      </c>
      <c r="C10" s="98">
        <v>119.3032</v>
      </c>
      <c r="D10" s="99">
        <v>-0.704794171489113</v>
      </c>
      <c r="E10" s="102">
        <v>31.2578</v>
      </c>
      <c r="F10" s="100">
        <v>101.0956</v>
      </c>
      <c r="G10" s="99">
        <v>-0.690809491214257</v>
      </c>
      <c r="H10" s="103">
        <v>3.69816199999999</v>
      </c>
      <c r="I10" s="103">
        <v>12.432</v>
      </c>
      <c r="J10" s="103">
        <v>10.2455</v>
      </c>
      <c r="K10" s="103">
        <v>0</v>
      </c>
      <c r="L10" s="103">
        <v>0.8603</v>
      </c>
      <c r="M10" s="103">
        <v>6.8606</v>
      </c>
      <c r="N10" s="103">
        <v>-0.0288</v>
      </c>
      <c r="O10" s="103">
        <v>0</v>
      </c>
      <c r="P10" s="102">
        <v>0.8882</v>
      </c>
      <c r="Q10" s="102">
        <v>3.9612</v>
      </c>
      <c r="R10" s="102">
        <v>18.2076</v>
      </c>
      <c r="S10" s="108">
        <v>-0.782442496539906</v>
      </c>
      <c r="T10" s="102">
        <v>0</v>
      </c>
      <c r="U10" s="102">
        <v>0.6856</v>
      </c>
      <c r="V10" s="102">
        <v>2.7836</v>
      </c>
      <c r="W10" s="109">
        <v>0.492000000000002</v>
      </c>
    </row>
    <row r="11" s="1" customFormat="1" ht="27.75" customHeight="1" spans="1:23">
      <c r="A11" s="101" t="s">
        <v>35</v>
      </c>
      <c r="B11" s="98">
        <v>51.6548</v>
      </c>
      <c r="C11" s="98">
        <v>92.1742</v>
      </c>
      <c r="D11" s="99">
        <v>-0.439595895597684</v>
      </c>
      <c r="E11" s="102">
        <v>46.7447</v>
      </c>
      <c r="F11" s="100">
        <v>57.0372</v>
      </c>
      <c r="G11" s="99">
        <v>-0.180452406499618</v>
      </c>
      <c r="H11" s="103">
        <v>12.2460000000001</v>
      </c>
      <c r="I11" s="103">
        <v>7.1989</v>
      </c>
      <c r="J11" s="103">
        <v>31.8993</v>
      </c>
      <c r="K11" s="103">
        <v>0.6431</v>
      </c>
      <c r="L11" s="103">
        <v>0.1478</v>
      </c>
      <c r="M11" s="103">
        <v>4.827</v>
      </c>
      <c r="N11" s="103">
        <v>-0.2435</v>
      </c>
      <c r="O11" s="103">
        <v>0.5472</v>
      </c>
      <c r="P11" s="102">
        <v>2.368</v>
      </c>
      <c r="Q11" s="102">
        <v>4.9101</v>
      </c>
      <c r="R11" s="102">
        <v>35.137</v>
      </c>
      <c r="S11" s="108">
        <v>-0.860258417053249</v>
      </c>
      <c r="T11" s="102">
        <v>0</v>
      </c>
      <c r="U11" s="102">
        <v>4.7553</v>
      </c>
      <c r="V11" s="102">
        <v>0.099</v>
      </c>
      <c r="W11" s="109">
        <v>0.0557999999999998</v>
      </c>
    </row>
    <row r="12" s="1" customFormat="1" ht="27.75" customHeight="1" spans="1:23">
      <c r="A12" s="101" t="s">
        <v>36</v>
      </c>
      <c r="B12" s="98">
        <v>14.661</v>
      </c>
      <c r="C12" s="98">
        <v>41.353</v>
      </c>
      <c r="D12" s="99">
        <v>-0.645467076149252</v>
      </c>
      <c r="E12" s="102">
        <v>13.3244</v>
      </c>
      <c r="F12" s="100">
        <v>37.1306</v>
      </c>
      <c r="G12" s="99">
        <v>-0.641147732597911</v>
      </c>
      <c r="H12" s="103">
        <v>1.809929</v>
      </c>
      <c r="I12" s="103">
        <v>6.2785</v>
      </c>
      <c r="J12" s="103">
        <v>2.2435</v>
      </c>
      <c r="K12" s="103">
        <v>0.512</v>
      </c>
      <c r="L12" s="103">
        <v>2.012</v>
      </c>
      <c r="M12" s="103">
        <v>2.5231</v>
      </c>
      <c r="N12" s="103">
        <v>0</v>
      </c>
      <c r="O12" s="103">
        <v>0</v>
      </c>
      <c r="P12" s="102">
        <v>0.2673</v>
      </c>
      <c r="Q12" s="102">
        <v>1.3366</v>
      </c>
      <c r="R12" s="102">
        <v>4.2224</v>
      </c>
      <c r="S12" s="108">
        <v>-0.683450170519136</v>
      </c>
      <c r="T12" s="102">
        <v>0</v>
      </c>
      <c r="U12" s="102">
        <v>0.365</v>
      </c>
      <c r="V12" s="102">
        <v>0.4434</v>
      </c>
      <c r="W12" s="109">
        <v>0.528199999999999</v>
      </c>
    </row>
    <row r="13" s="1" customFormat="1" ht="27.75" customHeight="1" spans="1:23">
      <c r="A13" s="101" t="s">
        <v>37</v>
      </c>
      <c r="B13" s="98">
        <v>0</v>
      </c>
      <c r="C13" s="98">
        <v>0</v>
      </c>
      <c r="D13" s="99">
        <v>0</v>
      </c>
      <c r="E13" s="102">
        <v>0</v>
      </c>
      <c r="F13" s="100">
        <v>0</v>
      </c>
      <c r="G13" s="99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102">
        <v>0</v>
      </c>
      <c r="Q13" s="102">
        <v>0</v>
      </c>
      <c r="R13" s="102">
        <v>0</v>
      </c>
      <c r="S13" s="108">
        <v>0</v>
      </c>
      <c r="T13" s="102">
        <v>0</v>
      </c>
      <c r="U13" s="102">
        <v>0</v>
      </c>
      <c r="V13" s="102">
        <v>0</v>
      </c>
      <c r="W13" s="109">
        <v>0</v>
      </c>
    </row>
    <row r="14" s="1" customFormat="1" ht="27.75" customHeight="1" spans="1:23">
      <c r="A14" s="101" t="s">
        <v>38</v>
      </c>
      <c r="B14" s="98">
        <v>270.8977</v>
      </c>
      <c r="C14" s="98">
        <v>91.4858</v>
      </c>
      <c r="D14" s="99">
        <v>1.96109013639275</v>
      </c>
      <c r="E14" s="102">
        <v>248.8816</v>
      </c>
      <c r="F14" s="100">
        <v>82.1859</v>
      </c>
      <c r="G14" s="99">
        <v>2.02827613982447</v>
      </c>
      <c r="H14" s="103">
        <v>1.480665</v>
      </c>
      <c r="I14" s="103">
        <v>204.0902</v>
      </c>
      <c r="J14" s="103">
        <v>12.1454</v>
      </c>
      <c r="K14" s="103">
        <v>1.0596</v>
      </c>
      <c r="L14" s="103">
        <v>0.5628</v>
      </c>
      <c r="M14" s="103">
        <v>32.0831</v>
      </c>
      <c r="N14" s="103">
        <v>0</v>
      </c>
      <c r="O14" s="103">
        <v>0</v>
      </c>
      <c r="P14" s="102">
        <v>0</v>
      </c>
      <c r="Q14" s="102">
        <v>22.0161</v>
      </c>
      <c r="R14" s="102">
        <v>9.29989999999999</v>
      </c>
      <c r="S14" s="108">
        <v>1.36734803600039</v>
      </c>
      <c r="T14" s="102">
        <v>0</v>
      </c>
      <c r="U14" s="102">
        <v>19.4214</v>
      </c>
      <c r="V14" s="102">
        <v>0.9717</v>
      </c>
      <c r="W14" s="109">
        <v>1.623</v>
      </c>
    </row>
    <row r="15" s="1" customFormat="1" ht="27.75" customHeight="1" spans="1:23">
      <c r="A15" s="101" t="s">
        <v>39</v>
      </c>
      <c r="B15" s="98">
        <v>20.5596</v>
      </c>
      <c r="C15" s="98">
        <v>41.1747</v>
      </c>
      <c r="D15" s="99">
        <v>-0.500673957551603</v>
      </c>
      <c r="E15" s="102">
        <v>19.8674</v>
      </c>
      <c r="F15" s="100">
        <v>36.2983</v>
      </c>
      <c r="G15" s="99">
        <v>-0.45266307237529</v>
      </c>
      <c r="H15" s="103">
        <v>3.185142</v>
      </c>
      <c r="I15" s="103">
        <v>10.833</v>
      </c>
      <c r="J15" s="103">
        <v>4.6343</v>
      </c>
      <c r="K15" s="103">
        <v>0.9121</v>
      </c>
      <c r="L15" s="103">
        <v>0.1951</v>
      </c>
      <c r="M15" s="103">
        <v>5.7436</v>
      </c>
      <c r="N15" s="103">
        <v>-4.461</v>
      </c>
      <c r="O15" s="103">
        <v>2.9223</v>
      </c>
      <c r="P15" s="102">
        <v>0</v>
      </c>
      <c r="Q15" s="102">
        <v>0.6922</v>
      </c>
      <c r="R15" s="102">
        <v>4.8764</v>
      </c>
      <c r="S15" s="108">
        <v>-0.858051021245181</v>
      </c>
      <c r="T15" s="102">
        <v>0</v>
      </c>
      <c r="U15" s="102">
        <v>1.4733</v>
      </c>
      <c r="V15" s="102">
        <v>-1.4345</v>
      </c>
      <c r="W15" s="109">
        <v>0.6534</v>
      </c>
    </row>
    <row r="16" s="1" customFormat="1" ht="27.75" customHeight="1" spans="1:23">
      <c r="A16" s="101" t="s">
        <v>40</v>
      </c>
      <c r="B16" s="98">
        <v>630.4896</v>
      </c>
      <c r="C16" s="98">
        <v>281.701</v>
      </c>
      <c r="D16" s="99">
        <v>1.23815179924814</v>
      </c>
      <c r="E16" s="102">
        <v>136.8511</v>
      </c>
      <c r="F16" s="100">
        <v>216.3256</v>
      </c>
      <c r="G16" s="99">
        <v>-0.36738370308461</v>
      </c>
      <c r="H16" s="103">
        <v>23.235969</v>
      </c>
      <c r="I16" s="103">
        <v>34.9653</v>
      </c>
      <c r="J16" s="103">
        <v>45.0818</v>
      </c>
      <c r="K16" s="103">
        <v>8.6248</v>
      </c>
      <c r="L16" s="103">
        <v>3.5675</v>
      </c>
      <c r="M16" s="103">
        <v>50.6521</v>
      </c>
      <c r="N16" s="103">
        <v>0</v>
      </c>
      <c r="O16" s="103">
        <v>0.2607</v>
      </c>
      <c r="P16" s="102">
        <v>2.3237</v>
      </c>
      <c r="Q16" s="102">
        <v>493.6385</v>
      </c>
      <c r="R16" s="102">
        <v>65.3754</v>
      </c>
      <c r="S16" s="108">
        <v>6.55082951691309</v>
      </c>
      <c r="T16" s="102">
        <v>0</v>
      </c>
      <c r="U16" s="102">
        <v>63.2618</v>
      </c>
      <c r="V16" s="102">
        <v>428.3302</v>
      </c>
      <c r="W16" s="109">
        <v>2.04650000000004</v>
      </c>
    </row>
    <row r="17" s="1" customFormat="1" ht="27.75" customHeight="1" spans="1:23">
      <c r="A17" s="101" t="s">
        <v>41</v>
      </c>
      <c r="B17" s="98">
        <v>50.2172</v>
      </c>
      <c r="C17" s="98">
        <v>93.0607</v>
      </c>
      <c r="D17" s="99">
        <v>-0.460382309610824</v>
      </c>
      <c r="E17" s="102">
        <v>45.4164</v>
      </c>
      <c r="F17" s="100">
        <v>84.7622</v>
      </c>
      <c r="G17" s="99">
        <v>-0.464190405628924</v>
      </c>
      <c r="H17" s="103">
        <v>2.85076099999999</v>
      </c>
      <c r="I17" s="103">
        <v>18.6075</v>
      </c>
      <c r="J17" s="103">
        <v>21.7175</v>
      </c>
      <c r="K17" s="103">
        <v>0</v>
      </c>
      <c r="L17" s="103">
        <v>0</v>
      </c>
      <c r="M17" s="103">
        <v>4.5928</v>
      </c>
      <c r="N17" s="103">
        <v>0.4986</v>
      </c>
      <c r="O17" s="103">
        <v>0</v>
      </c>
      <c r="P17" s="102">
        <v>0</v>
      </c>
      <c r="Q17" s="102">
        <v>4.8008</v>
      </c>
      <c r="R17" s="102">
        <v>8.29849999999999</v>
      </c>
      <c r="S17" s="108">
        <v>-0.421485810688679</v>
      </c>
      <c r="T17" s="102">
        <v>0</v>
      </c>
      <c r="U17" s="102">
        <v>3.1026</v>
      </c>
      <c r="V17" s="102">
        <v>1.6981</v>
      </c>
      <c r="W17" s="109">
        <v>9.99999999955481e-5</v>
      </c>
    </row>
    <row r="18" s="1" customFormat="1" ht="27.75" customHeight="1" spans="1:23">
      <c r="A18" s="101" t="s">
        <v>42</v>
      </c>
      <c r="B18" s="98">
        <v>60.4954</v>
      </c>
      <c r="C18" s="98">
        <v>53.3186</v>
      </c>
      <c r="D18" s="99">
        <v>0.134602183853289</v>
      </c>
      <c r="E18" s="102">
        <v>49.3232</v>
      </c>
      <c r="F18" s="100">
        <v>43.771</v>
      </c>
      <c r="G18" s="99">
        <v>0.126846542231158</v>
      </c>
      <c r="H18" s="103">
        <v>4.678544</v>
      </c>
      <c r="I18" s="103">
        <v>32.0211</v>
      </c>
      <c r="J18" s="103">
        <v>5.4907</v>
      </c>
      <c r="K18" s="103">
        <v>2.2547</v>
      </c>
      <c r="L18" s="103">
        <v>1.5364</v>
      </c>
      <c r="M18" s="103">
        <v>8.6508</v>
      </c>
      <c r="N18" s="103">
        <v>-0.1653</v>
      </c>
      <c r="O18" s="103">
        <v>0</v>
      </c>
      <c r="P18" s="102">
        <v>1.7896</v>
      </c>
      <c r="Q18" s="102">
        <v>11.1722</v>
      </c>
      <c r="R18" s="102">
        <v>9.5476</v>
      </c>
      <c r="S18" s="108">
        <v>0.170157945452259</v>
      </c>
      <c r="T18" s="102">
        <v>0</v>
      </c>
      <c r="U18" s="102">
        <v>4.378</v>
      </c>
      <c r="V18" s="102">
        <v>5.4117</v>
      </c>
      <c r="W18" s="109">
        <v>1.3825</v>
      </c>
    </row>
    <row r="19" s="1" customFormat="1" ht="27.75" customHeight="1" spans="1:23">
      <c r="A19" s="101" t="s">
        <v>43</v>
      </c>
      <c r="B19" s="98">
        <v>72.8331</v>
      </c>
      <c r="C19" s="98">
        <v>50.8405</v>
      </c>
      <c r="D19" s="99">
        <v>0.432580324741102</v>
      </c>
      <c r="E19" s="102">
        <v>66.5893</v>
      </c>
      <c r="F19" s="100">
        <v>37.5568</v>
      </c>
      <c r="G19" s="99">
        <v>0.773029118561751</v>
      </c>
      <c r="H19" s="103">
        <v>8.834151</v>
      </c>
      <c r="I19" s="103">
        <v>46.0166</v>
      </c>
      <c r="J19" s="103">
        <v>7.419</v>
      </c>
      <c r="K19" s="103">
        <v>5.3588</v>
      </c>
      <c r="L19" s="103">
        <v>4.547</v>
      </c>
      <c r="M19" s="103">
        <v>3.5185</v>
      </c>
      <c r="N19" s="103">
        <v>4.9965</v>
      </c>
      <c r="O19" s="103">
        <v>0</v>
      </c>
      <c r="P19" s="102">
        <v>0.0917</v>
      </c>
      <c r="Q19" s="102">
        <v>6.24380000000001</v>
      </c>
      <c r="R19" s="102">
        <v>13.2837</v>
      </c>
      <c r="S19" s="108">
        <v>-0.529965295813666</v>
      </c>
      <c r="T19" s="102">
        <v>0</v>
      </c>
      <c r="U19" s="102">
        <v>3.0225</v>
      </c>
      <c r="V19" s="102">
        <v>2.0189</v>
      </c>
      <c r="W19" s="109">
        <v>1.20240000000001</v>
      </c>
    </row>
    <row r="20" s="1" customFormat="1" ht="27.75" customHeight="1" spans="1:23">
      <c r="A20" s="101" t="s">
        <v>44</v>
      </c>
      <c r="B20" s="98">
        <v>189.5067</v>
      </c>
      <c r="C20" s="98">
        <v>235.7514</v>
      </c>
      <c r="D20" s="99">
        <v>-0.196158750276775</v>
      </c>
      <c r="E20" s="102">
        <v>123.0992</v>
      </c>
      <c r="F20" s="100">
        <v>168.7783</v>
      </c>
      <c r="G20" s="99">
        <v>-0.270645574697695</v>
      </c>
      <c r="H20" s="103">
        <v>11.4819800000001</v>
      </c>
      <c r="I20" s="103">
        <v>33.4</v>
      </c>
      <c r="J20" s="103">
        <v>62.9424</v>
      </c>
      <c r="K20" s="103">
        <v>1.8572</v>
      </c>
      <c r="L20" s="103">
        <v>2.0538</v>
      </c>
      <c r="M20" s="103">
        <v>11.2635</v>
      </c>
      <c r="N20" s="103">
        <v>4.7167</v>
      </c>
      <c r="O20" s="103">
        <v>6.2351</v>
      </c>
      <c r="P20" s="102">
        <v>2.4878</v>
      </c>
      <c r="Q20" s="102">
        <v>66.4075</v>
      </c>
      <c r="R20" s="102">
        <v>66.9731</v>
      </c>
      <c r="S20" s="108">
        <v>-0.00844518172221365</v>
      </c>
      <c r="T20" s="102">
        <v>0</v>
      </c>
      <c r="U20" s="102">
        <v>53.2367</v>
      </c>
      <c r="V20" s="102">
        <v>5.5369</v>
      </c>
      <c r="W20" s="109">
        <v>7.6339</v>
      </c>
    </row>
    <row r="21" s="1" customFormat="1" ht="27.75" customHeight="1" spans="1:23">
      <c r="A21" s="101" t="s">
        <v>45</v>
      </c>
      <c r="B21" s="98">
        <v>58.0076</v>
      </c>
      <c r="C21" s="98">
        <v>94.8135</v>
      </c>
      <c r="D21" s="99">
        <v>-0.388192609702205</v>
      </c>
      <c r="E21" s="102">
        <v>33.1706</v>
      </c>
      <c r="F21" s="100">
        <v>90.0425</v>
      </c>
      <c r="G21" s="99">
        <v>-0.631611738901074</v>
      </c>
      <c r="H21" s="103">
        <v>10.42916</v>
      </c>
      <c r="I21" s="103">
        <v>13.0181</v>
      </c>
      <c r="J21" s="103">
        <v>17.3402</v>
      </c>
      <c r="K21" s="103">
        <v>6.9198</v>
      </c>
      <c r="L21" s="103">
        <v>0.1545</v>
      </c>
      <c r="M21" s="103">
        <v>2.6579</v>
      </c>
      <c r="N21" s="103">
        <v>0</v>
      </c>
      <c r="O21" s="103">
        <v>0</v>
      </c>
      <c r="P21" s="102">
        <v>0</v>
      </c>
      <c r="Q21" s="102">
        <v>24.837</v>
      </c>
      <c r="R21" s="102">
        <v>4.771</v>
      </c>
      <c r="S21" s="108">
        <v>4.20582687067701</v>
      </c>
      <c r="T21" s="102">
        <v>0</v>
      </c>
      <c r="U21" s="102">
        <v>5.2412</v>
      </c>
      <c r="V21" s="102">
        <v>7.3431</v>
      </c>
      <c r="W21" s="109">
        <v>12.2527</v>
      </c>
    </row>
    <row r="22" s="1" customFormat="1" ht="27.75" customHeight="1" spans="1:23">
      <c r="A22" s="101" t="s">
        <v>46</v>
      </c>
      <c r="B22" s="98">
        <v>43.5949</v>
      </c>
      <c r="C22" s="98">
        <v>110.6475</v>
      </c>
      <c r="D22" s="99">
        <v>-0.606001943107616</v>
      </c>
      <c r="E22" s="102">
        <v>23.6525</v>
      </c>
      <c r="F22" s="100">
        <v>89.8411</v>
      </c>
      <c r="G22" s="99">
        <v>-0.736729625972968</v>
      </c>
      <c r="H22" s="103">
        <v>1.743789</v>
      </c>
      <c r="I22" s="103">
        <v>10.5966</v>
      </c>
      <c r="J22" s="103">
        <v>5.8567</v>
      </c>
      <c r="K22" s="103">
        <v>0.6548</v>
      </c>
      <c r="L22" s="103">
        <v>0.7239</v>
      </c>
      <c r="M22" s="103">
        <v>4.0675</v>
      </c>
      <c r="N22" s="103">
        <v>-0.1186</v>
      </c>
      <c r="O22" s="103">
        <v>0</v>
      </c>
      <c r="P22" s="102">
        <v>2.5264</v>
      </c>
      <c r="Q22" s="102">
        <v>19.9424</v>
      </c>
      <c r="R22" s="102">
        <v>20.8064</v>
      </c>
      <c r="S22" s="108">
        <v>-0.0415256844047982</v>
      </c>
      <c r="T22" s="102">
        <v>0</v>
      </c>
      <c r="U22" s="102">
        <v>18.6021</v>
      </c>
      <c r="V22" s="102">
        <v>-0.6114</v>
      </c>
      <c r="W22" s="109">
        <v>1.9517</v>
      </c>
    </row>
    <row r="23" s="1" customFormat="1" ht="27.75" customHeight="1" spans="1:23">
      <c r="A23" s="101" t="s">
        <v>47</v>
      </c>
      <c r="B23" s="98">
        <v>17.3029</v>
      </c>
      <c r="C23" s="98">
        <v>48.0091</v>
      </c>
      <c r="D23" s="99">
        <v>-0.639591244159961</v>
      </c>
      <c r="E23" s="102">
        <v>15.0117</v>
      </c>
      <c r="F23" s="100">
        <v>32.4122</v>
      </c>
      <c r="G23" s="99">
        <v>-0.536850321792411</v>
      </c>
      <c r="H23" s="103">
        <v>0.782802</v>
      </c>
      <c r="I23" s="103">
        <v>4.1538</v>
      </c>
      <c r="J23" s="103">
        <v>6.4379</v>
      </c>
      <c r="K23" s="103">
        <v>0.5639</v>
      </c>
      <c r="L23" s="103">
        <v>1.4479</v>
      </c>
      <c r="M23" s="103">
        <v>1.5132</v>
      </c>
      <c r="N23" s="103">
        <v>0</v>
      </c>
      <c r="O23" s="103">
        <v>0</v>
      </c>
      <c r="P23" s="102">
        <v>1.4589</v>
      </c>
      <c r="Q23" s="102">
        <v>2.2912</v>
      </c>
      <c r="R23" s="102">
        <v>15.5969</v>
      </c>
      <c r="S23" s="108">
        <v>-0.853099013265456</v>
      </c>
      <c r="T23" s="102">
        <v>0</v>
      </c>
      <c r="U23" s="102">
        <v>2.1376</v>
      </c>
      <c r="V23" s="102">
        <v>0</v>
      </c>
      <c r="W23" s="109">
        <v>0.153600000000002</v>
      </c>
    </row>
    <row r="24" s="1" customFormat="1" ht="27.75" customHeight="1" spans="1:23">
      <c r="A24" s="101" t="s">
        <v>48</v>
      </c>
      <c r="B24" s="98">
        <v>136.977</v>
      </c>
      <c r="C24" s="98">
        <v>25.4295</v>
      </c>
      <c r="D24" s="99">
        <v>4.38653925558898</v>
      </c>
      <c r="E24" s="102">
        <v>125.0414</v>
      </c>
      <c r="F24" s="100">
        <v>16.9094</v>
      </c>
      <c r="G24" s="99">
        <v>6.39478633186275</v>
      </c>
      <c r="H24" s="103">
        <v>1.348033</v>
      </c>
      <c r="I24" s="103">
        <v>110.0632</v>
      </c>
      <c r="J24" s="103">
        <v>0.0189</v>
      </c>
      <c r="K24" s="103">
        <v>1.348</v>
      </c>
      <c r="L24" s="103">
        <v>0</v>
      </c>
      <c r="M24" s="103">
        <v>14.9594</v>
      </c>
      <c r="N24" s="103">
        <v>0</v>
      </c>
      <c r="O24" s="103">
        <v>0</v>
      </c>
      <c r="P24" s="102">
        <v>0</v>
      </c>
      <c r="Q24" s="102">
        <v>11.9356</v>
      </c>
      <c r="R24" s="102">
        <v>8.5201</v>
      </c>
      <c r="S24" s="108">
        <v>0.400875576577741</v>
      </c>
      <c r="T24" s="102">
        <v>0</v>
      </c>
      <c r="U24" s="102">
        <v>11.37</v>
      </c>
      <c r="V24" s="102">
        <v>0.232</v>
      </c>
      <c r="W24" s="109">
        <v>0.333600000000009</v>
      </c>
    </row>
    <row r="25" s="1" customFormat="1" ht="27.75" customHeight="1" spans="1:23">
      <c r="A25" s="101" t="s">
        <v>49</v>
      </c>
      <c r="B25" s="98">
        <v>27.5102</v>
      </c>
      <c r="C25" s="98">
        <v>54.8256</v>
      </c>
      <c r="D25" s="99">
        <v>-0.498223457654818</v>
      </c>
      <c r="E25" s="102">
        <v>19.8156</v>
      </c>
      <c r="F25" s="100">
        <v>43.9226</v>
      </c>
      <c r="G25" s="99">
        <v>-0.548851843925451</v>
      </c>
      <c r="H25" s="103">
        <v>6.44278899999997</v>
      </c>
      <c r="I25" s="103">
        <v>8.1606</v>
      </c>
      <c r="J25" s="103">
        <v>6.0001</v>
      </c>
      <c r="K25" s="103">
        <v>0.4917</v>
      </c>
      <c r="L25" s="103">
        <v>0.7697</v>
      </c>
      <c r="M25" s="103">
        <v>4.8852</v>
      </c>
      <c r="N25" s="103">
        <v>0</v>
      </c>
      <c r="O25" s="103">
        <v>0</v>
      </c>
      <c r="P25" s="102">
        <v>0</v>
      </c>
      <c r="Q25" s="102">
        <v>7.6946</v>
      </c>
      <c r="R25" s="102">
        <v>10.903</v>
      </c>
      <c r="S25" s="108">
        <v>-0.294267632761625</v>
      </c>
      <c r="T25" s="102">
        <v>0</v>
      </c>
      <c r="U25" s="102">
        <v>5.9978</v>
      </c>
      <c r="V25" s="102">
        <v>0.0407</v>
      </c>
      <c r="W25" s="109">
        <v>1.6561</v>
      </c>
    </row>
    <row r="26" s="1" customFormat="1" ht="27.75" customHeight="1" spans="1:23">
      <c r="A26" s="104" t="s">
        <v>80</v>
      </c>
      <c r="B26" s="98">
        <v>2004.8808</v>
      </c>
      <c r="C26" s="98">
        <v>1733.1265560166</v>
      </c>
      <c r="D26" s="99">
        <v>0.1568</v>
      </c>
      <c r="E26" s="102">
        <v>1103.4029</v>
      </c>
      <c r="F26" s="100">
        <v>1354.36712900454</v>
      </c>
      <c r="G26" s="99">
        <v>-0.1853</v>
      </c>
      <c r="H26" s="103">
        <v>106.134664999993</v>
      </c>
      <c r="I26" s="103">
        <v>618.2298</v>
      </c>
      <c r="J26" s="103">
        <v>248.9752</v>
      </c>
      <c r="K26" s="103">
        <v>40.3598</v>
      </c>
      <c r="L26" s="103">
        <v>26.2034</v>
      </c>
      <c r="M26" s="103">
        <v>170.6902</v>
      </c>
      <c r="N26" s="103">
        <v>5.9348</v>
      </c>
      <c r="O26" s="103">
        <v>16.4607</v>
      </c>
      <c r="P26" s="102">
        <v>16.9087</v>
      </c>
      <c r="Q26" s="102">
        <v>901.4779</v>
      </c>
      <c r="R26" s="102">
        <v>378.7669</v>
      </c>
      <c r="S26" s="108">
        <v>1.3800334717738</v>
      </c>
      <c r="T26" s="102">
        <v>0</v>
      </c>
      <c r="U26" s="102">
        <v>217.7696</v>
      </c>
      <c r="V26" s="102">
        <v>598.6444</v>
      </c>
      <c r="W26" s="109">
        <v>85.0638999999999</v>
      </c>
    </row>
  </sheetData>
  <mergeCells count="12">
    <mergeCell ref="A2:W2"/>
    <mergeCell ref="A3:W3"/>
    <mergeCell ref="B4:W4"/>
    <mergeCell ref="E5:O5"/>
    <mergeCell ref="Q5:W5"/>
    <mergeCell ref="A4:A7"/>
    <mergeCell ref="B5:B7"/>
    <mergeCell ref="D5:D7"/>
    <mergeCell ref="E6:E7"/>
    <mergeCell ref="G6:G7"/>
    <mergeCell ref="Q6:Q7"/>
    <mergeCell ref="S6:S7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55" zoomScaleNormal="55" workbookViewId="0">
      <selection activeCell="A1" sqref="$A1:$XFD1048576"/>
    </sheetView>
  </sheetViews>
  <sheetFormatPr defaultColWidth="9" defaultRowHeight="14.25"/>
  <cols>
    <col min="1" max="1" width="8.125" style="1" customWidth="1"/>
    <col min="2" max="3" width="11.75" style="1" customWidth="1"/>
    <col min="4" max="4" width="7.875" style="2" customWidth="1"/>
    <col min="5" max="6" width="11.625" style="1" customWidth="1"/>
    <col min="7" max="7" width="8.5" style="2" customWidth="1"/>
    <col min="8" max="8" width="7.875" style="1" customWidth="1"/>
    <col min="9" max="10" width="7.75" style="1" customWidth="1"/>
    <col min="11" max="11" width="11" style="1" customWidth="1"/>
    <col min="12" max="12" width="9.5" style="1" customWidth="1"/>
    <col min="13" max="13" width="9.125" style="1" customWidth="1"/>
    <col min="14" max="14" width="8.25" style="1" customWidth="1"/>
    <col min="15" max="15" width="8.625" style="1" customWidth="1"/>
    <col min="16" max="16" width="8.125" style="1" customWidth="1"/>
    <col min="17" max="18" width="7.875" style="1" customWidth="1"/>
    <col min="19" max="19" width="7.875" style="2" customWidth="1"/>
    <col min="20" max="20" width="9" style="1"/>
    <col min="21" max="21" width="11.25" style="1" customWidth="1"/>
    <col min="22" max="22" width="7.125" style="1" customWidth="1"/>
    <col min="23" max="23" width="8.5" style="1" customWidth="1"/>
    <col min="24" max="16384" width="9" style="1"/>
  </cols>
  <sheetData>
    <row r="1" s="1" customFormat="1" ht="30" customHeight="1" spans="1:20">
      <c r="A1" s="3" t="s">
        <v>145</v>
      </c>
      <c r="D1" s="2"/>
      <c r="G1" s="2"/>
      <c r="Q1" s="30"/>
      <c r="R1" s="30"/>
      <c r="S1" s="31"/>
      <c r="T1" s="30"/>
    </row>
    <row r="2" s="1" customFormat="1" ht="27.75" customHeight="1" spans="1:23">
      <c r="A2" s="4" t="s">
        <v>151</v>
      </c>
      <c r="B2" s="4"/>
      <c r="C2" s="4"/>
      <c r="D2" s="5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  <c r="V2" s="4"/>
      <c r="W2" s="4"/>
    </row>
    <row r="3" s="1" customFormat="1" ht="27.75" customHeight="1" spans="1:23">
      <c r="A3" s="6" t="s">
        <v>152</v>
      </c>
      <c r="B3" s="6"/>
      <c r="C3" s="6"/>
      <c r="D3" s="7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6"/>
    </row>
    <row r="4" s="1" customFormat="1" ht="27.75" customHeight="1" spans="1:23">
      <c r="A4" s="8" t="s">
        <v>55</v>
      </c>
      <c r="B4" s="9" t="s">
        <v>56</v>
      </c>
      <c r="C4" s="10"/>
      <c r="D4" s="11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0"/>
      <c r="U4" s="10"/>
      <c r="V4" s="10"/>
      <c r="W4" s="10"/>
    </row>
    <row r="5" s="1" customFormat="1" ht="27.75" customHeight="1" spans="1:23">
      <c r="A5" s="12"/>
      <c r="B5" s="8" t="s">
        <v>153</v>
      </c>
      <c r="C5" s="8" t="s">
        <v>154</v>
      </c>
      <c r="D5" s="14" t="s">
        <v>59</v>
      </c>
      <c r="E5" s="13" t="s">
        <v>60</v>
      </c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 t="s">
        <v>84</v>
      </c>
      <c r="R5" s="13"/>
      <c r="S5" s="14"/>
      <c r="T5" s="13"/>
      <c r="U5" s="13"/>
      <c r="V5" s="13"/>
      <c r="W5" s="13"/>
    </row>
    <row r="6" s="1" customFormat="1" ht="27.75" customHeight="1" spans="1:23">
      <c r="A6" s="12"/>
      <c r="B6" s="12"/>
      <c r="C6" s="12"/>
      <c r="D6" s="14"/>
      <c r="E6" s="15" t="s">
        <v>62</v>
      </c>
      <c r="F6" s="16" t="s">
        <v>155</v>
      </c>
      <c r="G6" s="17" t="s">
        <v>59</v>
      </c>
      <c r="H6" s="18" t="s">
        <v>64</v>
      </c>
      <c r="I6" s="18" t="s">
        <v>65</v>
      </c>
      <c r="J6" s="18" t="s">
        <v>66</v>
      </c>
      <c r="K6" s="18" t="s">
        <v>67</v>
      </c>
      <c r="L6" s="18" t="s">
        <v>68</v>
      </c>
      <c r="M6" s="18" t="s">
        <v>69</v>
      </c>
      <c r="N6" s="18" t="s">
        <v>70</v>
      </c>
      <c r="O6" s="18" t="s">
        <v>71</v>
      </c>
      <c r="P6" s="18" t="s">
        <v>72</v>
      </c>
      <c r="Q6" s="15" t="s">
        <v>73</v>
      </c>
      <c r="R6" s="16" t="s">
        <v>156</v>
      </c>
      <c r="S6" s="17" t="s">
        <v>59</v>
      </c>
      <c r="T6" s="18" t="s">
        <v>74</v>
      </c>
      <c r="U6" s="18" t="s">
        <v>75</v>
      </c>
      <c r="V6" s="18" t="s">
        <v>76</v>
      </c>
      <c r="W6" s="18" t="s">
        <v>77</v>
      </c>
    </row>
    <row r="7" s="1" customFormat="1" ht="27.75" customHeight="1" spans="1:23">
      <c r="A7" s="19"/>
      <c r="B7" s="19"/>
      <c r="C7" s="19"/>
      <c r="D7" s="14"/>
      <c r="E7" s="15"/>
      <c r="F7" s="20"/>
      <c r="G7" s="21"/>
      <c r="H7" s="18" t="s">
        <v>78</v>
      </c>
      <c r="I7" s="18" t="s">
        <v>78</v>
      </c>
      <c r="J7" s="18" t="s">
        <v>78</v>
      </c>
      <c r="K7" s="18" t="s">
        <v>78</v>
      </c>
      <c r="L7" s="18" t="s">
        <v>78</v>
      </c>
      <c r="M7" s="18" t="s">
        <v>78</v>
      </c>
      <c r="N7" s="18" t="s">
        <v>78</v>
      </c>
      <c r="O7" s="18" t="s">
        <v>78</v>
      </c>
      <c r="P7" s="18" t="s">
        <v>78</v>
      </c>
      <c r="Q7" s="15"/>
      <c r="R7" s="20"/>
      <c r="S7" s="21"/>
      <c r="T7" s="18" t="s">
        <v>78</v>
      </c>
      <c r="U7" s="18" t="s">
        <v>78</v>
      </c>
      <c r="V7" s="18" t="s">
        <v>78</v>
      </c>
      <c r="W7" s="18" t="s">
        <v>78</v>
      </c>
    </row>
    <row r="8" s="1" customFormat="1" ht="27.75" customHeight="1" spans="1:23">
      <c r="A8" s="97" t="s">
        <v>79</v>
      </c>
      <c r="B8" s="202">
        <v>26.63</v>
      </c>
      <c r="C8" s="100">
        <v>117.1</v>
      </c>
      <c r="D8" s="99">
        <v>-0.7726</v>
      </c>
      <c r="E8" s="239">
        <v>24.77</v>
      </c>
      <c r="F8" s="100">
        <v>114.7</v>
      </c>
      <c r="G8" s="99">
        <v>-0.784</v>
      </c>
      <c r="H8" s="240">
        <v>3.72</v>
      </c>
      <c r="I8" s="103">
        <v>20.78</v>
      </c>
      <c r="J8" s="100"/>
      <c r="K8" s="103">
        <v>2.7</v>
      </c>
      <c r="L8" s="103">
        <v>0.91</v>
      </c>
      <c r="M8" s="103">
        <v>3.08</v>
      </c>
      <c r="N8" s="100"/>
      <c r="O8" s="103"/>
      <c r="P8" s="102">
        <v>0.91</v>
      </c>
      <c r="Q8" s="102">
        <v>1.86</v>
      </c>
      <c r="R8" s="102">
        <v>2.4</v>
      </c>
      <c r="S8" s="99">
        <v>-0.225</v>
      </c>
      <c r="T8" s="100"/>
      <c r="U8" s="100">
        <v>1.45</v>
      </c>
      <c r="V8" s="241">
        <v>0.09</v>
      </c>
      <c r="W8" s="100">
        <v>0.32</v>
      </c>
    </row>
    <row r="9" s="1" customFormat="1" ht="27.75" customHeight="1" spans="1:23">
      <c r="A9" s="26" t="s">
        <v>33</v>
      </c>
      <c r="B9" s="23"/>
      <c r="C9" s="23"/>
      <c r="D9" s="24"/>
      <c r="E9" s="27"/>
      <c r="F9" s="27"/>
      <c r="G9" s="24"/>
      <c r="H9" s="28"/>
      <c r="I9" s="28"/>
      <c r="J9" s="28"/>
      <c r="K9" s="28"/>
      <c r="L9" s="28"/>
      <c r="M9" s="28"/>
      <c r="N9" s="28"/>
      <c r="O9" s="28"/>
      <c r="P9" s="27"/>
      <c r="Q9" s="27"/>
      <c r="R9" s="27"/>
      <c r="S9" s="32"/>
      <c r="T9" s="27"/>
      <c r="U9" s="27"/>
      <c r="V9" s="27"/>
      <c r="W9" s="33"/>
    </row>
    <row r="10" s="1" customFormat="1" ht="27.75" customHeight="1" spans="1:23">
      <c r="A10" s="26" t="s">
        <v>34</v>
      </c>
      <c r="B10" s="23"/>
      <c r="C10" s="23"/>
      <c r="D10" s="24"/>
      <c r="E10" s="27"/>
      <c r="F10" s="27"/>
      <c r="G10" s="24"/>
      <c r="H10" s="28"/>
      <c r="I10" s="28"/>
      <c r="J10" s="28"/>
      <c r="K10" s="28"/>
      <c r="L10" s="28"/>
      <c r="M10" s="28"/>
      <c r="N10" s="28"/>
      <c r="O10" s="28"/>
      <c r="P10" s="27"/>
      <c r="Q10" s="27"/>
      <c r="R10" s="27"/>
      <c r="S10" s="32"/>
      <c r="T10" s="27"/>
      <c r="U10" s="27"/>
      <c r="V10" s="27"/>
      <c r="W10" s="33"/>
    </row>
    <row r="11" s="1" customFormat="1" ht="27.75" customHeight="1" spans="1:23">
      <c r="A11" s="26" t="s">
        <v>35</v>
      </c>
      <c r="B11" s="23"/>
      <c r="C11" s="23"/>
      <c r="D11" s="24"/>
      <c r="E11" s="27"/>
      <c r="F11" s="27"/>
      <c r="G11" s="24"/>
      <c r="H11" s="28"/>
      <c r="I11" s="28"/>
      <c r="J11" s="28"/>
      <c r="K11" s="28"/>
      <c r="L11" s="28"/>
      <c r="M11" s="28"/>
      <c r="N11" s="28"/>
      <c r="O11" s="28"/>
      <c r="P11" s="27"/>
      <c r="Q11" s="27"/>
      <c r="R11" s="27"/>
      <c r="S11" s="32"/>
      <c r="T11" s="27"/>
      <c r="U11" s="27"/>
      <c r="V11" s="27"/>
      <c r="W11" s="33"/>
    </row>
    <row r="12" s="1" customFormat="1" ht="27.75" customHeight="1" spans="1:23">
      <c r="A12" s="26" t="s">
        <v>36</v>
      </c>
      <c r="B12" s="23"/>
      <c r="C12" s="23"/>
      <c r="D12" s="24"/>
      <c r="E12" s="27"/>
      <c r="F12" s="27"/>
      <c r="G12" s="24"/>
      <c r="H12" s="28"/>
      <c r="I12" s="28"/>
      <c r="J12" s="28"/>
      <c r="K12" s="28"/>
      <c r="L12" s="28"/>
      <c r="M12" s="28"/>
      <c r="N12" s="28"/>
      <c r="O12" s="28"/>
      <c r="P12" s="27"/>
      <c r="Q12" s="27"/>
      <c r="R12" s="27"/>
      <c r="S12" s="32"/>
      <c r="T12" s="27"/>
      <c r="U12" s="27"/>
      <c r="V12" s="27"/>
      <c r="W12" s="33"/>
    </row>
    <row r="13" s="1" customFormat="1" ht="27.75" customHeight="1" spans="1:23">
      <c r="A13" s="26" t="s">
        <v>37</v>
      </c>
      <c r="B13" s="23"/>
      <c r="C13" s="23"/>
      <c r="D13" s="24"/>
      <c r="E13" s="27"/>
      <c r="F13" s="27"/>
      <c r="G13" s="24"/>
      <c r="H13" s="28"/>
      <c r="I13" s="28"/>
      <c r="J13" s="28"/>
      <c r="K13" s="28"/>
      <c r="L13" s="28"/>
      <c r="M13" s="28"/>
      <c r="N13" s="28"/>
      <c r="O13" s="28"/>
      <c r="P13" s="27"/>
      <c r="Q13" s="27"/>
      <c r="R13" s="27"/>
      <c r="S13" s="32"/>
      <c r="T13" s="27"/>
      <c r="U13" s="27"/>
      <c r="V13" s="27"/>
      <c r="W13" s="33"/>
    </row>
    <row r="14" s="1" customFormat="1" ht="27.75" customHeight="1" spans="1:23">
      <c r="A14" s="26" t="s">
        <v>38</v>
      </c>
      <c r="B14" s="23"/>
      <c r="C14" s="23"/>
      <c r="D14" s="24"/>
      <c r="E14" s="27"/>
      <c r="F14" s="27"/>
      <c r="G14" s="24"/>
      <c r="H14" s="28"/>
      <c r="I14" s="28"/>
      <c r="J14" s="28"/>
      <c r="K14" s="28"/>
      <c r="L14" s="28"/>
      <c r="M14" s="28"/>
      <c r="N14" s="28"/>
      <c r="O14" s="28"/>
      <c r="P14" s="27"/>
      <c r="Q14" s="27"/>
      <c r="R14" s="27"/>
      <c r="S14" s="32"/>
      <c r="T14" s="27"/>
      <c r="U14" s="27"/>
      <c r="V14" s="27"/>
      <c r="W14" s="33"/>
    </row>
    <row r="15" s="1" customFormat="1" ht="27.75" customHeight="1" spans="1:23">
      <c r="A15" s="26" t="s">
        <v>39</v>
      </c>
      <c r="B15" s="23"/>
      <c r="C15" s="23"/>
      <c r="D15" s="24"/>
      <c r="E15" s="27"/>
      <c r="F15" s="27"/>
      <c r="G15" s="24"/>
      <c r="H15" s="28"/>
      <c r="I15" s="28"/>
      <c r="J15" s="28"/>
      <c r="K15" s="28"/>
      <c r="L15" s="28"/>
      <c r="M15" s="28"/>
      <c r="N15" s="28"/>
      <c r="O15" s="28"/>
      <c r="P15" s="27"/>
      <c r="Q15" s="27"/>
      <c r="R15" s="27"/>
      <c r="S15" s="32"/>
      <c r="T15" s="27"/>
      <c r="U15" s="27"/>
      <c r="V15" s="27"/>
      <c r="W15" s="33"/>
    </row>
    <row r="16" s="1" customFormat="1" ht="27.75" customHeight="1" spans="1:23">
      <c r="A16" s="26" t="s">
        <v>40</v>
      </c>
      <c r="B16" s="23"/>
      <c r="C16" s="23"/>
      <c r="D16" s="24"/>
      <c r="E16" s="27"/>
      <c r="F16" s="27"/>
      <c r="G16" s="24"/>
      <c r="H16" s="28"/>
      <c r="I16" s="28"/>
      <c r="J16" s="28"/>
      <c r="K16" s="28"/>
      <c r="L16" s="28"/>
      <c r="M16" s="28"/>
      <c r="N16" s="28"/>
      <c r="O16" s="28"/>
      <c r="P16" s="27"/>
      <c r="Q16" s="27"/>
      <c r="R16" s="27"/>
      <c r="S16" s="32"/>
      <c r="T16" s="27"/>
      <c r="U16" s="27"/>
      <c r="V16" s="27"/>
      <c r="W16" s="33"/>
    </row>
    <row r="17" s="1" customFormat="1" ht="27.75" customHeight="1" spans="1:23">
      <c r="A17" s="26" t="s">
        <v>41</v>
      </c>
      <c r="B17" s="23"/>
      <c r="C17" s="23"/>
      <c r="D17" s="24"/>
      <c r="E17" s="27"/>
      <c r="F17" s="27"/>
      <c r="G17" s="24"/>
      <c r="H17" s="28"/>
      <c r="I17" s="28"/>
      <c r="J17" s="28"/>
      <c r="K17" s="28"/>
      <c r="L17" s="28"/>
      <c r="M17" s="28"/>
      <c r="N17" s="28"/>
      <c r="O17" s="28"/>
      <c r="P17" s="27"/>
      <c r="Q17" s="27"/>
      <c r="R17" s="27"/>
      <c r="S17" s="32"/>
      <c r="T17" s="27"/>
      <c r="U17" s="27"/>
      <c r="V17" s="27"/>
      <c r="W17" s="33"/>
    </row>
    <row r="18" s="1" customFormat="1" ht="27.75" customHeight="1" spans="1:23">
      <c r="A18" s="26" t="s">
        <v>42</v>
      </c>
      <c r="B18" s="23"/>
      <c r="C18" s="23"/>
      <c r="D18" s="24"/>
      <c r="E18" s="27"/>
      <c r="F18" s="27"/>
      <c r="G18" s="24"/>
      <c r="H18" s="28"/>
      <c r="I18" s="28"/>
      <c r="J18" s="28"/>
      <c r="K18" s="28"/>
      <c r="L18" s="28"/>
      <c r="M18" s="28"/>
      <c r="N18" s="28"/>
      <c r="O18" s="28"/>
      <c r="P18" s="27"/>
      <c r="Q18" s="27"/>
      <c r="R18" s="27"/>
      <c r="S18" s="32"/>
      <c r="T18" s="27"/>
      <c r="U18" s="27"/>
      <c r="V18" s="27"/>
      <c r="W18" s="33"/>
    </row>
    <row r="19" s="1" customFormat="1" ht="27.75" customHeight="1" spans="1:23">
      <c r="A19" s="26" t="s">
        <v>43</v>
      </c>
      <c r="B19" s="23"/>
      <c r="C19" s="23"/>
      <c r="D19" s="24"/>
      <c r="E19" s="27"/>
      <c r="F19" s="27"/>
      <c r="G19" s="24"/>
      <c r="H19" s="28"/>
      <c r="I19" s="28"/>
      <c r="J19" s="28"/>
      <c r="K19" s="28"/>
      <c r="L19" s="28"/>
      <c r="M19" s="28"/>
      <c r="N19" s="28"/>
      <c r="O19" s="28"/>
      <c r="P19" s="27"/>
      <c r="Q19" s="27"/>
      <c r="R19" s="27"/>
      <c r="S19" s="32"/>
      <c r="T19" s="27"/>
      <c r="U19" s="27"/>
      <c r="V19" s="27"/>
      <c r="W19" s="33"/>
    </row>
    <row r="20" s="1" customFormat="1" ht="27.75" customHeight="1" spans="1:23">
      <c r="A20" s="26" t="s">
        <v>44</v>
      </c>
      <c r="B20" s="23"/>
      <c r="C20" s="23"/>
      <c r="D20" s="24"/>
      <c r="E20" s="27"/>
      <c r="F20" s="27"/>
      <c r="G20" s="24"/>
      <c r="H20" s="28"/>
      <c r="I20" s="28"/>
      <c r="J20" s="28"/>
      <c r="K20" s="28"/>
      <c r="L20" s="28"/>
      <c r="M20" s="28"/>
      <c r="N20" s="28"/>
      <c r="O20" s="28"/>
      <c r="P20" s="27"/>
      <c r="Q20" s="27"/>
      <c r="R20" s="27"/>
      <c r="S20" s="32"/>
      <c r="T20" s="27"/>
      <c r="U20" s="27"/>
      <c r="V20" s="27"/>
      <c r="W20" s="33"/>
    </row>
    <row r="21" s="1" customFormat="1" ht="27.75" customHeight="1" spans="1:23">
      <c r="A21" s="26" t="s">
        <v>45</v>
      </c>
      <c r="B21" s="23"/>
      <c r="C21" s="23"/>
      <c r="D21" s="24"/>
      <c r="E21" s="27"/>
      <c r="F21" s="27"/>
      <c r="G21" s="24"/>
      <c r="H21" s="28"/>
      <c r="I21" s="28"/>
      <c r="J21" s="28"/>
      <c r="K21" s="28"/>
      <c r="L21" s="28"/>
      <c r="M21" s="28"/>
      <c r="N21" s="28"/>
      <c r="O21" s="28"/>
      <c r="P21" s="27"/>
      <c r="Q21" s="27"/>
      <c r="R21" s="27"/>
      <c r="S21" s="32"/>
      <c r="T21" s="27"/>
      <c r="U21" s="27"/>
      <c r="V21" s="27"/>
      <c r="W21" s="33"/>
    </row>
    <row r="22" s="1" customFormat="1" ht="27.75" customHeight="1" spans="1:23">
      <c r="A22" s="26" t="s">
        <v>46</v>
      </c>
      <c r="B22" s="23"/>
      <c r="C22" s="23"/>
      <c r="D22" s="24"/>
      <c r="E22" s="27"/>
      <c r="F22" s="27"/>
      <c r="G22" s="24"/>
      <c r="H22" s="28"/>
      <c r="I22" s="28"/>
      <c r="J22" s="28"/>
      <c r="K22" s="28"/>
      <c r="L22" s="28"/>
      <c r="M22" s="28"/>
      <c r="N22" s="28"/>
      <c r="O22" s="28"/>
      <c r="P22" s="27"/>
      <c r="Q22" s="27"/>
      <c r="R22" s="27"/>
      <c r="S22" s="32"/>
      <c r="T22" s="27"/>
      <c r="U22" s="27"/>
      <c r="V22" s="27"/>
      <c r="W22" s="33"/>
    </row>
    <row r="23" s="1" customFormat="1" ht="27.75" customHeight="1" spans="1:23">
      <c r="A23" s="26" t="s">
        <v>47</v>
      </c>
      <c r="B23" s="23"/>
      <c r="C23" s="23"/>
      <c r="D23" s="24"/>
      <c r="E23" s="27"/>
      <c r="F23" s="27"/>
      <c r="G23" s="24"/>
      <c r="H23" s="28"/>
      <c r="I23" s="28"/>
      <c r="J23" s="28"/>
      <c r="K23" s="28"/>
      <c r="L23" s="28"/>
      <c r="M23" s="28"/>
      <c r="N23" s="28"/>
      <c r="O23" s="28"/>
      <c r="P23" s="27"/>
      <c r="Q23" s="27"/>
      <c r="R23" s="27"/>
      <c r="S23" s="32"/>
      <c r="T23" s="27"/>
      <c r="U23" s="27"/>
      <c r="V23" s="27"/>
      <c r="W23" s="33"/>
    </row>
    <row r="24" s="1" customFormat="1" ht="27.75" customHeight="1" spans="1:23">
      <c r="A24" s="26" t="s">
        <v>48</v>
      </c>
      <c r="B24" s="23"/>
      <c r="C24" s="23"/>
      <c r="D24" s="24"/>
      <c r="E24" s="27"/>
      <c r="F24" s="27"/>
      <c r="G24" s="24"/>
      <c r="H24" s="28"/>
      <c r="I24" s="28"/>
      <c r="J24" s="28"/>
      <c r="K24" s="28"/>
      <c r="L24" s="28"/>
      <c r="M24" s="28"/>
      <c r="N24" s="28"/>
      <c r="O24" s="28"/>
      <c r="P24" s="27"/>
      <c r="Q24" s="27"/>
      <c r="R24" s="27"/>
      <c r="S24" s="32"/>
      <c r="T24" s="27"/>
      <c r="U24" s="27"/>
      <c r="V24" s="27"/>
      <c r="W24" s="33"/>
    </row>
    <row r="25" s="1" customFormat="1" ht="27.75" customHeight="1" spans="1:23">
      <c r="A25" s="26" t="s">
        <v>49</v>
      </c>
      <c r="B25" s="23"/>
      <c r="C25" s="23"/>
      <c r="D25" s="24"/>
      <c r="E25" s="27"/>
      <c r="F25" s="27"/>
      <c r="G25" s="24"/>
      <c r="H25" s="28"/>
      <c r="I25" s="28"/>
      <c r="J25" s="28"/>
      <c r="K25" s="28"/>
      <c r="L25" s="28"/>
      <c r="M25" s="28"/>
      <c r="N25" s="28"/>
      <c r="O25" s="28"/>
      <c r="P25" s="27"/>
      <c r="Q25" s="27"/>
      <c r="R25" s="27"/>
      <c r="S25" s="32"/>
      <c r="T25" s="27"/>
      <c r="U25" s="27"/>
      <c r="V25" s="27"/>
      <c r="W25" s="33"/>
    </row>
    <row r="26" s="1" customFormat="1" ht="27.75" customHeight="1" spans="1:23">
      <c r="A26" s="29" t="s">
        <v>80</v>
      </c>
      <c r="B26" s="23">
        <v>26.63</v>
      </c>
      <c r="C26" s="23">
        <v>117.1</v>
      </c>
      <c r="D26" s="24">
        <v>-0.7726</v>
      </c>
      <c r="E26" s="27">
        <v>24.77</v>
      </c>
      <c r="F26" s="27">
        <v>114.7</v>
      </c>
      <c r="G26" s="24">
        <v>-0.784</v>
      </c>
      <c r="H26" s="28">
        <v>3.72</v>
      </c>
      <c r="I26" s="28">
        <v>20.78</v>
      </c>
      <c r="J26" s="28"/>
      <c r="K26" s="28">
        <v>2.7</v>
      </c>
      <c r="L26" s="28">
        <v>0.91</v>
      </c>
      <c r="M26" s="28">
        <v>3.08</v>
      </c>
      <c r="N26" s="28"/>
      <c r="O26" s="28"/>
      <c r="P26" s="27">
        <v>0.91</v>
      </c>
      <c r="Q26" s="27">
        <v>1.86</v>
      </c>
      <c r="R26" s="27">
        <v>2.4</v>
      </c>
      <c r="S26" s="32">
        <v>-0.225</v>
      </c>
      <c r="T26" s="27"/>
      <c r="U26" s="27">
        <v>1.45</v>
      </c>
      <c r="V26" s="27">
        <v>0.09</v>
      </c>
      <c r="W26" s="33">
        <v>0.32</v>
      </c>
    </row>
  </sheetData>
  <mergeCells count="15">
    <mergeCell ref="A2:W2"/>
    <mergeCell ref="A3:W3"/>
    <mergeCell ref="B4:W4"/>
    <mergeCell ref="E5:P5"/>
    <mergeCell ref="Q5:W5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55" zoomScaleNormal="55" workbookViewId="0">
      <selection activeCell="A1" sqref="$A1:$XFD1048576"/>
    </sheetView>
  </sheetViews>
  <sheetFormatPr defaultColWidth="9" defaultRowHeight="14.25"/>
  <cols>
    <col min="1" max="1" width="8.125" style="1" customWidth="1"/>
    <col min="2" max="3" width="9.5" style="1" customWidth="1"/>
    <col min="4" max="4" width="7.875" style="2" customWidth="1"/>
    <col min="5" max="6" width="7.75" style="1" customWidth="1"/>
    <col min="7" max="7" width="7.75" style="2" customWidth="1"/>
    <col min="8" max="10" width="7.75" style="1" customWidth="1"/>
    <col min="11" max="11" width="10.125" style="1" customWidth="1"/>
    <col min="12" max="12" width="9" style="1" customWidth="1"/>
    <col min="13" max="13" width="8.625" style="1" customWidth="1"/>
    <col min="14" max="16" width="7.75" style="1" customWidth="1"/>
    <col min="17" max="18" width="7.875" style="1" customWidth="1"/>
    <col min="19" max="19" width="7.875" style="2" customWidth="1"/>
    <col min="20" max="23" width="7.875" style="1" customWidth="1"/>
    <col min="24" max="16384" width="9" style="1"/>
  </cols>
  <sheetData>
    <row r="1" s="1" customFormat="1" ht="30" customHeight="1" spans="1:20">
      <c r="A1" s="3" t="s">
        <v>52</v>
      </c>
      <c r="D1" s="2"/>
      <c r="G1" s="2"/>
      <c r="Q1" s="30"/>
      <c r="R1" s="30"/>
      <c r="S1" s="31"/>
      <c r="T1" s="30"/>
    </row>
    <row r="2" s="1" customFormat="1" ht="27.75" customHeight="1" spans="1:23">
      <c r="A2" s="4" t="s">
        <v>157</v>
      </c>
      <c r="B2" s="4"/>
      <c r="C2" s="4"/>
      <c r="D2" s="5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  <c r="V2" s="4"/>
      <c r="W2" s="4"/>
    </row>
    <row r="3" s="1" customFormat="1" ht="27.75" customHeight="1" spans="1:23">
      <c r="A3" s="6" t="s">
        <v>54</v>
      </c>
      <c r="B3" s="6"/>
      <c r="C3" s="6"/>
      <c r="D3" s="7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6"/>
    </row>
    <row r="4" s="1" customFormat="1" ht="27.75" customHeight="1" spans="1:23">
      <c r="A4" s="8" t="s">
        <v>55</v>
      </c>
      <c r="B4" s="9" t="s">
        <v>56</v>
      </c>
      <c r="C4" s="10"/>
      <c r="D4" s="11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0"/>
      <c r="U4" s="10"/>
      <c r="V4" s="10"/>
      <c r="W4" s="10"/>
    </row>
    <row r="5" s="1" customFormat="1" ht="27.75" customHeight="1" spans="1:23">
      <c r="A5" s="12"/>
      <c r="B5" s="13" t="s">
        <v>83</v>
      </c>
      <c r="C5" s="8" t="s">
        <v>158</v>
      </c>
      <c r="D5" s="14" t="s">
        <v>59</v>
      </c>
      <c r="E5" s="13" t="s">
        <v>60</v>
      </c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 t="s">
        <v>61</v>
      </c>
      <c r="R5" s="13"/>
      <c r="S5" s="14"/>
      <c r="T5" s="13"/>
      <c r="U5" s="13"/>
      <c r="V5" s="13"/>
      <c r="W5" s="13"/>
    </row>
    <row r="6" s="1" customFormat="1" ht="27.75" customHeight="1" spans="1:23">
      <c r="A6" s="12"/>
      <c r="B6" s="13"/>
      <c r="C6" s="12"/>
      <c r="D6" s="14"/>
      <c r="E6" s="15" t="s">
        <v>62</v>
      </c>
      <c r="F6" s="16" t="s">
        <v>155</v>
      </c>
      <c r="G6" s="17" t="s">
        <v>59</v>
      </c>
      <c r="H6" s="18" t="s">
        <v>64</v>
      </c>
      <c r="I6" s="18" t="s">
        <v>65</v>
      </c>
      <c r="J6" s="18" t="s">
        <v>66</v>
      </c>
      <c r="K6" s="18" t="s">
        <v>67</v>
      </c>
      <c r="L6" s="18" t="s">
        <v>68</v>
      </c>
      <c r="M6" s="18" t="s">
        <v>69</v>
      </c>
      <c r="N6" s="18" t="s">
        <v>70</v>
      </c>
      <c r="O6" s="18" t="s">
        <v>71</v>
      </c>
      <c r="P6" s="18" t="s">
        <v>72</v>
      </c>
      <c r="Q6" s="15" t="s">
        <v>73</v>
      </c>
      <c r="R6" s="16" t="s">
        <v>156</v>
      </c>
      <c r="S6" s="17" t="s">
        <v>59</v>
      </c>
      <c r="T6" s="18" t="s">
        <v>74</v>
      </c>
      <c r="U6" s="18" t="s">
        <v>75</v>
      </c>
      <c r="V6" s="18" t="s">
        <v>76</v>
      </c>
      <c r="W6" s="18" t="s">
        <v>77</v>
      </c>
    </row>
    <row r="7" s="1" customFormat="1" ht="27.75" customHeight="1" spans="1:23">
      <c r="A7" s="19"/>
      <c r="B7" s="13"/>
      <c r="C7" s="19"/>
      <c r="D7" s="14"/>
      <c r="E7" s="15"/>
      <c r="F7" s="20"/>
      <c r="G7" s="21"/>
      <c r="H7" s="18" t="s">
        <v>78</v>
      </c>
      <c r="I7" s="18" t="s">
        <v>78</v>
      </c>
      <c r="J7" s="18" t="s">
        <v>78</v>
      </c>
      <c r="K7" s="18" t="s">
        <v>78</v>
      </c>
      <c r="L7" s="18" t="s">
        <v>78</v>
      </c>
      <c r="M7" s="18" t="s">
        <v>78</v>
      </c>
      <c r="N7" s="18" t="s">
        <v>78</v>
      </c>
      <c r="O7" s="18" t="s">
        <v>78</v>
      </c>
      <c r="P7" s="18" t="s">
        <v>78</v>
      </c>
      <c r="Q7" s="15"/>
      <c r="R7" s="20"/>
      <c r="S7" s="21"/>
      <c r="T7" s="18" t="s">
        <v>78</v>
      </c>
      <c r="U7" s="18" t="s">
        <v>78</v>
      </c>
      <c r="V7" s="18" t="s">
        <v>78</v>
      </c>
      <c r="W7" s="18" t="s">
        <v>78</v>
      </c>
    </row>
    <row r="8" s="1" customFormat="1" ht="27.75" customHeight="1" spans="1:23">
      <c r="A8" s="97" t="s">
        <v>79</v>
      </c>
      <c r="B8" s="202">
        <v>8.19</v>
      </c>
      <c r="C8" s="98">
        <v>58.69</v>
      </c>
      <c r="D8" s="99">
        <v>-0.8604</v>
      </c>
      <c r="E8" s="239">
        <v>7.47</v>
      </c>
      <c r="F8" s="100">
        <v>57.72</v>
      </c>
      <c r="G8" s="99">
        <v>-0.8706</v>
      </c>
      <c r="H8" s="240">
        <v>0.68</v>
      </c>
      <c r="I8" s="103">
        <v>6.33</v>
      </c>
      <c r="J8" s="100"/>
      <c r="K8" s="103">
        <v>0.17</v>
      </c>
      <c r="L8" s="103">
        <v>0.86</v>
      </c>
      <c r="M8" s="103">
        <v>0.28</v>
      </c>
      <c r="N8" s="100"/>
      <c r="O8" s="103"/>
      <c r="P8" s="102">
        <v>0.86</v>
      </c>
      <c r="Q8" s="102">
        <v>0.72</v>
      </c>
      <c r="R8" s="102">
        <v>0.97</v>
      </c>
      <c r="S8" s="99">
        <v>-0.2577</v>
      </c>
      <c r="T8" s="100"/>
      <c r="U8" s="100">
        <v>0.72</v>
      </c>
      <c r="V8" s="241"/>
      <c r="W8" s="100"/>
    </row>
    <row r="9" s="1" customFormat="1" ht="27.75" customHeight="1" spans="1:23">
      <c r="A9" s="26" t="s">
        <v>33</v>
      </c>
      <c r="B9" s="23"/>
      <c r="C9" s="23"/>
      <c r="D9" s="24"/>
      <c r="E9" s="27"/>
      <c r="F9" s="27"/>
      <c r="G9" s="24"/>
      <c r="H9" s="28"/>
      <c r="I9" s="28"/>
      <c r="J9" s="28"/>
      <c r="K9" s="28"/>
      <c r="L9" s="28"/>
      <c r="M9" s="28"/>
      <c r="N9" s="28"/>
      <c r="O9" s="28"/>
      <c r="P9" s="27"/>
      <c r="Q9" s="27"/>
      <c r="R9" s="27"/>
      <c r="S9" s="32"/>
      <c r="T9" s="27"/>
      <c r="U9" s="27"/>
      <c r="V9" s="27"/>
      <c r="W9" s="33"/>
    </row>
    <row r="10" s="1" customFormat="1" ht="27.75" customHeight="1" spans="1:23">
      <c r="A10" s="26" t="s">
        <v>34</v>
      </c>
      <c r="B10" s="23"/>
      <c r="C10" s="23"/>
      <c r="D10" s="24"/>
      <c r="E10" s="27"/>
      <c r="F10" s="27"/>
      <c r="G10" s="24"/>
      <c r="H10" s="28"/>
      <c r="I10" s="28"/>
      <c r="J10" s="28"/>
      <c r="K10" s="28"/>
      <c r="L10" s="28"/>
      <c r="M10" s="28"/>
      <c r="N10" s="28"/>
      <c r="O10" s="28"/>
      <c r="P10" s="27"/>
      <c r="Q10" s="27"/>
      <c r="R10" s="27"/>
      <c r="S10" s="32"/>
      <c r="T10" s="27"/>
      <c r="U10" s="27"/>
      <c r="V10" s="27"/>
      <c r="W10" s="33"/>
    </row>
    <row r="11" s="1" customFormat="1" ht="27.75" customHeight="1" spans="1:23">
      <c r="A11" s="26" t="s">
        <v>35</v>
      </c>
      <c r="B11" s="23"/>
      <c r="C11" s="23"/>
      <c r="D11" s="24"/>
      <c r="E11" s="27"/>
      <c r="F11" s="27"/>
      <c r="G11" s="24"/>
      <c r="H11" s="28"/>
      <c r="I11" s="28"/>
      <c r="J11" s="28"/>
      <c r="K11" s="28"/>
      <c r="L11" s="28"/>
      <c r="M11" s="28"/>
      <c r="N11" s="28"/>
      <c r="O11" s="28"/>
      <c r="P11" s="27"/>
      <c r="Q11" s="27"/>
      <c r="R11" s="27"/>
      <c r="S11" s="32"/>
      <c r="T11" s="27"/>
      <c r="U11" s="27"/>
      <c r="V11" s="27"/>
      <c r="W11" s="33"/>
    </row>
    <row r="12" s="1" customFormat="1" ht="27.75" customHeight="1" spans="1:23">
      <c r="A12" s="26" t="s">
        <v>36</v>
      </c>
      <c r="B12" s="23"/>
      <c r="C12" s="23"/>
      <c r="D12" s="24"/>
      <c r="E12" s="27"/>
      <c r="F12" s="27"/>
      <c r="G12" s="24"/>
      <c r="H12" s="28"/>
      <c r="I12" s="28"/>
      <c r="J12" s="28"/>
      <c r="K12" s="28"/>
      <c r="L12" s="28"/>
      <c r="M12" s="28"/>
      <c r="N12" s="28"/>
      <c r="O12" s="28"/>
      <c r="P12" s="27"/>
      <c r="Q12" s="27"/>
      <c r="R12" s="27"/>
      <c r="S12" s="32"/>
      <c r="T12" s="27"/>
      <c r="U12" s="27"/>
      <c r="V12" s="27"/>
      <c r="W12" s="33"/>
    </row>
    <row r="13" s="1" customFormat="1" ht="27.75" customHeight="1" spans="1:23">
      <c r="A13" s="26" t="s">
        <v>37</v>
      </c>
      <c r="B13" s="23"/>
      <c r="C13" s="23"/>
      <c r="D13" s="24"/>
      <c r="E13" s="27"/>
      <c r="F13" s="27"/>
      <c r="G13" s="24"/>
      <c r="H13" s="28"/>
      <c r="I13" s="28"/>
      <c r="J13" s="28"/>
      <c r="K13" s="28"/>
      <c r="L13" s="28"/>
      <c r="M13" s="28"/>
      <c r="N13" s="28"/>
      <c r="O13" s="28"/>
      <c r="P13" s="27"/>
      <c r="Q13" s="27"/>
      <c r="R13" s="27"/>
      <c r="S13" s="32"/>
      <c r="T13" s="27"/>
      <c r="U13" s="27"/>
      <c r="V13" s="27"/>
      <c r="W13" s="33"/>
    </row>
    <row r="14" s="1" customFormat="1" ht="27.75" customHeight="1" spans="1:23">
      <c r="A14" s="26" t="s">
        <v>38</v>
      </c>
      <c r="B14" s="23"/>
      <c r="C14" s="23"/>
      <c r="D14" s="24"/>
      <c r="E14" s="27"/>
      <c r="F14" s="27"/>
      <c r="G14" s="24"/>
      <c r="H14" s="28"/>
      <c r="I14" s="28"/>
      <c r="J14" s="28"/>
      <c r="K14" s="28"/>
      <c r="L14" s="28"/>
      <c r="M14" s="28"/>
      <c r="N14" s="28"/>
      <c r="O14" s="28"/>
      <c r="P14" s="27"/>
      <c r="Q14" s="27"/>
      <c r="R14" s="27"/>
      <c r="S14" s="32"/>
      <c r="T14" s="27"/>
      <c r="U14" s="27"/>
      <c r="V14" s="27"/>
      <c r="W14" s="33"/>
    </row>
    <row r="15" s="1" customFormat="1" ht="27.75" customHeight="1" spans="1:23">
      <c r="A15" s="26" t="s">
        <v>39</v>
      </c>
      <c r="B15" s="23"/>
      <c r="C15" s="23"/>
      <c r="D15" s="24"/>
      <c r="E15" s="27"/>
      <c r="F15" s="27"/>
      <c r="G15" s="24"/>
      <c r="H15" s="28"/>
      <c r="I15" s="28"/>
      <c r="J15" s="28"/>
      <c r="K15" s="28"/>
      <c r="L15" s="28"/>
      <c r="M15" s="28"/>
      <c r="N15" s="28"/>
      <c r="O15" s="28"/>
      <c r="P15" s="27"/>
      <c r="Q15" s="27"/>
      <c r="R15" s="27"/>
      <c r="S15" s="32"/>
      <c r="T15" s="27"/>
      <c r="U15" s="27"/>
      <c r="V15" s="27"/>
      <c r="W15" s="33"/>
    </row>
    <row r="16" s="1" customFormat="1" ht="27.75" customHeight="1" spans="1:23">
      <c r="A16" s="26" t="s">
        <v>40</v>
      </c>
      <c r="B16" s="23"/>
      <c r="C16" s="23"/>
      <c r="D16" s="24"/>
      <c r="E16" s="27"/>
      <c r="F16" s="27"/>
      <c r="G16" s="24"/>
      <c r="H16" s="28"/>
      <c r="I16" s="28"/>
      <c r="J16" s="28"/>
      <c r="K16" s="28"/>
      <c r="L16" s="28"/>
      <c r="M16" s="28"/>
      <c r="N16" s="28"/>
      <c r="O16" s="28"/>
      <c r="P16" s="27"/>
      <c r="Q16" s="27"/>
      <c r="R16" s="27"/>
      <c r="S16" s="32"/>
      <c r="T16" s="27"/>
      <c r="U16" s="27"/>
      <c r="V16" s="27"/>
      <c r="W16" s="33"/>
    </row>
    <row r="17" s="1" customFormat="1" ht="27.75" customHeight="1" spans="1:23">
      <c r="A17" s="26" t="s">
        <v>41</v>
      </c>
      <c r="B17" s="23"/>
      <c r="C17" s="23"/>
      <c r="D17" s="24"/>
      <c r="E17" s="27"/>
      <c r="F17" s="27"/>
      <c r="G17" s="24"/>
      <c r="H17" s="28"/>
      <c r="I17" s="28"/>
      <c r="J17" s="28"/>
      <c r="K17" s="28"/>
      <c r="L17" s="28"/>
      <c r="M17" s="28"/>
      <c r="N17" s="28"/>
      <c r="O17" s="28"/>
      <c r="P17" s="27"/>
      <c r="Q17" s="27"/>
      <c r="R17" s="27"/>
      <c r="S17" s="32"/>
      <c r="T17" s="27"/>
      <c r="U17" s="27"/>
      <c r="V17" s="27"/>
      <c r="W17" s="33"/>
    </row>
    <row r="18" s="1" customFormat="1" ht="27.75" customHeight="1" spans="1:23">
      <c r="A18" s="26" t="s">
        <v>42</v>
      </c>
      <c r="B18" s="23"/>
      <c r="C18" s="23"/>
      <c r="D18" s="24"/>
      <c r="E18" s="27"/>
      <c r="F18" s="27"/>
      <c r="G18" s="24"/>
      <c r="H18" s="28"/>
      <c r="I18" s="28"/>
      <c r="J18" s="28"/>
      <c r="K18" s="28"/>
      <c r="L18" s="28"/>
      <c r="M18" s="28"/>
      <c r="N18" s="28"/>
      <c r="O18" s="28"/>
      <c r="P18" s="27"/>
      <c r="Q18" s="27"/>
      <c r="R18" s="27"/>
      <c r="S18" s="32"/>
      <c r="T18" s="27"/>
      <c r="U18" s="27"/>
      <c r="V18" s="27"/>
      <c r="W18" s="33"/>
    </row>
    <row r="19" s="1" customFormat="1" ht="27.75" customHeight="1" spans="1:23">
      <c r="A19" s="26" t="s">
        <v>43</v>
      </c>
      <c r="B19" s="23"/>
      <c r="C19" s="23"/>
      <c r="D19" s="24"/>
      <c r="E19" s="27"/>
      <c r="F19" s="27"/>
      <c r="G19" s="24"/>
      <c r="H19" s="28"/>
      <c r="I19" s="28"/>
      <c r="J19" s="28"/>
      <c r="K19" s="28"/>
      <c r="L19" s="28"/>
      <c r="M19" s="28"/>
      <c r="N19" s="28"/>
      <c r="O19" s="28"/>
      <c r="P19" s="27"/>
      <c r="Q19" s="27"/>
      <c r="R19" s="27"/>
      <c r="S19" s="32"/>
      <c r="T19" s="27"/>
      <c r="U19" s="27"/>
      <c r="V19" s="27"/>
      <c r="W19" s="33"/>
    </row>
    <row r="20" s="1" customFormat="1" ht="27.75" customHeight="1" spans="1:23">
      <c r="A20" s="26" t="s">
        <v>44</v>
      </c>
      <c r="B20" s="23"/>
      <c r="C20" s="23"/>
      <c r="D20" s="24"/>
      <c r="E20" s="27"/>
      <c r="F20" s="27"/>
      <c r="G20" s="24"/>
      <c r="H20" s="28"/>
      <c r="I20" s="28"/>
      <c r="J20" s="28"/>
      <c r="K20" s="28"/>
      <c r="L20" s="28"/>
      <c r="M20" s="28"/>
      <c r="N20" s="28"/>
      <c r="O20" s="28"/>
      <c r="P20" s="27"/>
      <c r="Q20" s="27"/>
      <c r="R20" s="27"/>
      <c r="S20" s="32"/>
      <c r="T20" s="27"/>
      <c r="U20" s="27"/>
      <c r="V20" s="27"/>
      <c r="W20" s="33"/>
    </row>
    <row r="21" s="1" customFormat="1" ht="27.75" customHeight="1" spans="1:23">
      <c r="A21" s="26" t="s">
        <v>45</v>
      </c>
      <c r="B21" s="23"/>
      <c r="C21" s="23"/>
      <c r="D21" s="24"/>
      <c r="E21" s="27"/>
      <c r="F21" s="27"/>
      <c r="G21" s="24"/>
      <c r="H21" s="28"/>
      <c r="I21" s="28"/>
      <c r="J21" s="28"/>
      <c r="K21" s="28"/>
      <c r="L21" s="28"/>
      <c r="M21" s="28"/>
      <c r="N21" s="28"/>
      <c r="O21" s="28"/>
      <c r="P21" s="27"/>
      <c r="Q21" s="27"/>
      <c r="R21" s="27"/>
      <c r="S21" s="32"/>
      <c r="T21" s="27"/>
      <c r="U21" s="27"/>
      <c r="V21" s="27"/>
      <c r="W21" s="33"/>
    </row>
    <row r="22" s="1" customFormat="1" ht="27.75" customHeight="1" spans="1:23">
      <c r="A22" s="26" t="s">
        <v>46</v>
      </c>
      <c r="B22" s="23"/>
      <c r="C22" s="23"/>
      <c r="D22" s="24"/>
      <c r="E22" s="27"/>
      <c r="F22" s="27"/>
      <c r="G22" s="24"/>
      <c r="H22" s="28"/>
      <c r="I22" s="28"/>
      <c r="J22" s="28"/>
      <c r="K22" s="28"/>
      <c r="L22" s="28"/>
      <c r="M22" s="28"/>
      <c r="N22" s="28"/>
      <c r="O22" s="28"/>
      <c r="P22" s="27"/>
      <c r="Q22" s="27"/>
      <c r="R22" s="27"/>
      <c r="S22" s="32"/>
      <c r="T22" s="27"/>
      <c r="U22" s="27"/>
      <c r="V22" s="27"/>
      <c r="W22" s="33"/>
    </row>
    <row r="23" s="1" customFormat="1" ht="27.75" customHeight="1" spans="1:23">
      <c r="A23" s="26" t="s">
        <v>47</v>
      </c>
      <c r="B23" s="23"/>
      <c r="C23" s="23"/>
      <c r="D23" s="24"/>
      <c r="E23" s="27"/>
      <c r="F23" s="27"/>
      <c r="G23" s="24"/>
      <c r="H23" s="28"/>
      <c r="I23" s="28"/>
      <c r="J23" s="28"/>
      <c r="K23" s="28"/>
      <c r="L23" s="28"/>
      <c r="M23" s="28"/>
      <c r="N23" s="28"/>
      <c r="O23" s="28"/>
      <c r="P23" s="27"/>
      <c r="Q23" s="27"/>
      <c r="R23" s="27"/>
      <c r="S23" s="32"/>
      <c r="T23" s="27"/>
      <c r="U23" s="27"/>
      <c r="V23" s="27"/>
      <c r="W23" s="33"/>
    </row>
    <row r="24" s="1" customFormat="1" ht="27.75" customHeight="1" spans="1:23">
      <c r="A24" s="26" t="s">
        <v>48</v>
      </c>
      <c r="B24" s="23"/>
      <c r="C24" s="23"/>
      <c r="D24" s="24"/>
      <c r="E24" s="27"/>
      <c r="F24" s="27"/>
      <c r="G24" s="24"/>
      <c r="H24" s="28"/>
      <c r="I24" s="28"/>
      <c r="J24" s="28"/>
      <c r="K24" s="28"/>
      <c r="L24" s="28"/>
      <c r="M24" s="28"/>
      <c r="N24" s="28"/>
      <c r="O24" s="28"/>
      <c r="P24" s="27"/>
      <c r="Q24" s="27"/>
      <c r="R24" s="27"/>
      <c r="S24" s="32"/>
      <c r="T24" s="27"/>
      <c r="U24" s="27"/>
      <c r="V24" s="27"/>
      <c r="W24" s="33"/>
    </row>
    <row r="25" s="1" customFormat="1" ht="27.75" customHeight="1" spans="1:23">
      <c r="A25" s="26" t="s">
        <v>49</v>
      </c>
      <c r="B25" s="23"/>
      <c r="C25" s="23"/>
      <c r="D25" s="24"/>
      <c r="E25" s="27"/>
      <c r="F25" s="27"/>
      <c r="G25" s="24"/>
      <c r="H25" s="28"/>
      <c r="I25" s="28"/>
      <c r="J25" s="28"/>
      <c r="K25" s="28"/>
      <c r="L25" s="28"/>
      <c r="M25" s="28"/>
      <c r="N25" s="28"/>
      <c r="O25" s="28"/>
      <c r="P25" s="27"/>
      <c r="Q25" s="27"/>
      <c r="R25" s="27"/>
      <c r="S25" s="32"/>
      <c r="T25" s="27"/>
      <c r="U25" s="27"/>
      <c r="V25" s="27"/>
      <c r="W25" s="33"/>
    </row>
    <row r="26" s="1" customFormat="1" ht="27.75" customHeight="1" spans="1:23">
      <c r="A26" s="29" t="s">
        <v>80</v>
      </c>
      <c r="B26" s="202">
        <v>8.19</v>
      </c>
      <c r="C26" s="98">
        <v>58.69</v>
      </c>
      <c r="D26" s="99">
        <v>-0.8604</v>
      </c>
      <c r="E26" s="239">
        <v>7.47</v>
      </c>
      <c r="F26" s="100">
        <v>57.72</v>
      </c>
      <c r="G26" s="99">
        <v>-0.8706</v>
      </c>
      <c r="H26" s="240">
        <v>0.68</v>
      </c>
      <c r="I26" s="103">
        <v>6.33</v>
      </c>
      <c r="J26" s="100"/>
      <c r="K26" s="103">
        <v>0.17</v>
      </c>
      <c r="L26" s="103">
        <v>0.86</v>
      </c>
      <c r="M26" s="103">
        <v>0.28</v>
      </c>
      <c r="N26" s="100"/>
      <c r="O26" s="103"/>
      <c r="P26" s="102">
        <v>0.86</v>
      </c>
      <c r="Q26" s="102">
        <v>0.72</v>
      </c>
      <c r="R26" s="102">
        <v>0.97</v>
      </c>
      <c r="S26" s="99">
        <v>-0.2577</v>
      </c>
      <c r="T26" s="100"/>
      <c r="U26" s="100">
        <v>0.72</v>
      </c>
      <c r="V26" s="241"/>
      <c r="W26" s="100"/>
    </row>
  </sheetData>
  <mergeCells count="15">
    <mergeCell ref="A2:W2"/>
    <mergeCell ref="A3:W3"/>
    <mergeCell ref="B4:W4"/>
    <mergeCell ref="E5:O5"/>
    <mergeCell ref="Q5:W5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55" zoomScaleNormal="55" workbookViewId="0">
      <selection activeCell="B26" sqref="B26:W26"/>
    </sheetView>
  </sheetViews>
  <sheetFormatPr defaultColWidth="9" defaultRowHeight="14.25"/>
  <cols>
    <col min="1" max="1" width="8.125" style="203" customWidth="1"/>
    <col min="2" max="3" width="11.75" style="203" customWidth="1"/>
    <col min="4" max="4" width="7.875" style="205" customWidth="1"/>
    <col min="5" max="6" width="11.625" style="203" customWidth="1"/>
    <col min="7" max="7" width="8.5" style="205" customWidth="1"/>
    <col min="8" max="8" width="7.875" style="203" customWidth="1"/>
    <col min="9" max="10" width="7.75" style="203" customWidth="1"/>
    <col min="11" max="11" width="11" style="203" customWidth="1"/>
    <col min="12" max="12" width="9.5" style="203" customWidth="1"/>
    <col min="13" max="13" width="9.125" style="203" customWidth="1"/>
    <col min="14" max="14" width="8.25" style="203" customWidth="1"/>
    <col min="15" max="15" width="8.625" style="203" customWidth="1"/>
    <col min="16" max="16" width="8.125" style="203" customWidth="1"/>
    <col min="17" max="18" width="7.875" style="203" customWidth="1"/>
    <col min="19" max="19" width="7.875" style="205" customWidth="1"/>
    <col min="20" max="20" width="9" style="203"/>
    <col min="21" max="21" width="11.25" style="203" customWidth="1"/>
    <col min="22" max="22" width="7.125" style="203" customWidth="1"/>
    <col min="23" max="23" width="8.5" style="203" customWidth="1"/>
    <col min="24" max="16384" width="9" style="203"/>
  </cols>
  <sheetData>
    <row r="1" s="203" customFormat="1" ht="30" customHeight="1" spans="1:20">
      <c r="A1" s="206" t="s">
        <v>145</v>
      </c>
      <c r="D1" s="205"/>
      <c r="G1" s="205"/>
      <c r="Q1" s="228"/>
      <c r="R1" s="228"/>
      <c r="S1" s="229"/>
      <c r="T1" s="228"/>
    </row>
    <row r="2" s="203" customFormat="1" ht="27.75" customHeight="1" spans="1:23">
      <c r="A2" s="207" t="s">
        <v>151</v>
      </c>
      <c r="B2" s="207"/>
      <c r="C2" s="207"/>
      <c r="D2" s="208"/>
      <c r="E2" s="207"/>
      <c r="F2" s="207"/>
      <c r="G2" s="208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8"/>
      <c r="T2" s="207"/>
      <c r="U2" s="207"/>
      <c r="V2" s="207"/>
      <c r="W2" s="207"/>
    </row>
    <row r="3" s="203" customFormat="1" ht="27.75" customHeight="1" spans="1:23">
      <c r="A3" s="35" t="s">
        <v>159</v>
      </c>
      <c r="B3" s="35"/>
      <c r="C3" s="35"/>
      <c r="D3" s="88"/>
      <c r="E3" s="35"/>
      <c r="F3" s="35"/>
      <c r="G3" s="88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88"/>
      <c r="T3" s="35"/>
      <c r="U3" s="35"/>
      <c r="V3" s="35"/>
      <c r="W3" s="35"/>
    </row>
    <row r="4" s="203" customFormat="1" ht="27.75" customHeight="1" spans="1:23">
      <c r="A4" s="8" t="s">
        <v>55</v>
      </c>
      <c r="B4" s="9" t="s">
        <v>160</v>
      </c>
      <c r="C4" s="10"/>
      <c r="D4" s="11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0"/>
      <c r="U4" s="10"/>
      <c r="V4" s="10"/>
      <c r="W4" s="10"/>
    </row>
    <row r="5" s="203" customFormat="1" ht="27.75" customHeight="1" spans="1:23">
      <c r="A5" s="12"/>
      <c r="B5" s="8" t="s">
        <v>153</v>
      </c>
      <c r="C5" s="8" t="s">
        <v>154</v>
      </c>
      <c r="D5" s="14" t="s">
        <v>59</v>
      </c>
      <c r="E5" s="13" t="s">
        <v>60</v>
      </c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 t="s">
        <v>84</v>
      </c>
      <c r="R5" s="13"/>
      <c r="S5" s="14"/>
      <c r="T5" s="13"/>
      <c r="U5" s="13"/>
      <c r="V5" s="13"/>
      <c r="W5" s="13"/>
    </row>
    <row r="6" s="203" customFormat="1" ht="27.75" customHeight="1" spans="1:23">
      <c r="A6" s="12"/>
      <c r="B6" s="12"/>
      <c r="C6" s="12"/>
      <c r="D6" s="14"/>
      <c r="E6" s="15" t="s">
        <v>62</v>
      </c>
      <c r="F6" s="16" t="s">
        <v>155</v>
      </c>
      <c r="G6" s="17" t="s">
        <v>59</v>
      </c>
      <c r="H6" s="234" t="s">
        <v>64</v>
      </c>
      <c r="I6" s="234" t="s">
        <v>65</v>
      </c>
      <c r="J6" s="234" t="s">
        <v>66</v>
      </c>
      <c r="K6" s="234" t="s">
        <v>67</v>
      </c>
      <c r="L6" s="234" t="s">
        <v>68</v>
      </c>
      <c r="M6" s="234" t="s">
        <v>69</v>
      </c>
      <c r="N6" s="234" t="s">
        <v>70</v>
      </c>
      <c r="O6" s="234" t="s">
        <v>71</v>
      </c>
      <c r="P6" s="234" t="s">
        <v>72</v>
      </c>
      <c r="Q6" s="15" t="s">
        <v>73</v>
      </c>
      <c r="R6" s="16" t="s">
        <v>156</v>
      </c>
      <c r="S6" s="17" t="s">
        <v>59</v>
      </c>
      <c r="T6" s="234" t="s">
        <v>74</v>
      </c>
      <c r="U6" s="234" t="s">
        <v>75</v>
      </c>
      <c r="V6" s="234" t="s">
        <v>76</v>
      </c>
      <c r="W6" s="234" t="s">
        <v>77</v>
      </c>
    </row>
    <row r="7" s="203" customFormat="1" ht="27.75" customHeight="1" spans="1:23">
      <c r="A7" s="19"/>
      <c r="B7" s="19"/>
      <c r="C7" s="19"/>
      <c r="D7" s="14"/>
      <c r="E7" s="15"/>
      <c r="F7" s="20"/>
      <c r="G7" s="21"/>
      <c r="H7" s="234" t="s">
        <v>78</v>
      </c>
      <c r="I7" s="234" t="s">
        <v>78</v>
      </c>
      <c r="J7" s="234" t="s">
        <v>78</v>
      </c>
      <c r="K7" s="234" t="s">
        <v>78</v>
      </c>
      <c r="L7" s="234" t="s">
        <v>78</v>
      </c>
      <c r="M7" s="234" t="s">
        <v>78</v>
      </c>
      <c r="N7" s="234" t="s">
        <v>78</v>
      </c>
      <c r="O7" s="234" t="s">
        <v>78</v>
      </c>
      <c r="P7" s="234" t="s">
        <v>78</v>
      </c>
      <c r="Q7" s="15"/>
      <c r="R7" s="20"/>
      <c r="S7" s="21"/>
      <c r="T7" s="234" t="s">
        <v>78</v>
      </c>
      <c r="U7" s="234" t="s">
        <v>78</v>
      </c>
      <c r="V7" s="234" t="s">
        <v>78</v>
      </c>
      <c r="W7" s="234" t="s">
        <v>78</v>
      </c>
    </row>
    <row r="8" s="204" customFormat="1" ht="27.75" customHeight="1" spans="1:23">
      <c r="A8" s="222" t="s">
        <v>79</v>
      </c>
      <c r="B8" s="223">
        <v>394.871819</v>
      </c>
      <c r="C8" s="223">
        <v>323.449167</v>
      </c>
      <c r="D8" s="224">
        <v>0.220815693119408</v>
      </c>
      <c r="E8" s="225">
        <v>107.077281</v>
      </c>
      <c r="F8" s="225">
        <v>271.60081</v>
      </c>
      <c r="G8" s="224">
        <v>-0.605754927608647</v>
      </c>
      <c r="H8" s="225">
        <v>13.36111</v>
      </c>
      <c r="I8" s="225">
        <v>76.12</v>
      </c>
      <c r="J8" s="225">
        <v>0</v>
      </c>
      <c r="K8" s="225">
        <v>8.957289</v>
      </c>
      <c r="L8" s="225">
        <v>17.291568</v>
      </c>
      <c r="M8" s="225">
        <v>13.304321</v>
      </c>
      <c r="N8" s="225">
        <v>0</v>
      </c>
      <c r="O8" s="225">
        <v>0</v>
      </c>
      <c r="P8" s="225">
        <v>0.365866</v>
      </c>
      <c r="Q8" s="230">
        <v>287.794538</v>
      </c>
      <c r="R8" s="231">
        <v>51.848357</v>
      </c>
      <c r="S8" s="224">
        <v>4.55069735382358</v>
      </c>
      <c r="T8" s="225">
        <v>0</v>
      </c>
      <c r="U8" s="225">
        <v>80.232192</v>
      </c>
      <c r="V8" s="225">
        <v>51.288715</v>
      </c>
      <c r="W8" s="225">
        <v>156.273631</v>
      </c>
    </row>
    <row r="9" s="203" customFormat="1" ht="27.75" customHeight="1" spans="1:23">
      <c r="A9" s="26" t="s">
        <v>33</v>
      </c>
      <c r="B9" s="23"/>
      <c r="C9" s="23"/>
      <c r="D9" s="235"/>
      <c r="E9" s="236"/>
      <c r="F9" s="236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6"/>
      <c r="R9" s="236"/>
      <c r="S9" s="237"/>
      <c r="T9" s="236"/>
      <c r="U9" s="236"/>
      <c r="V9" s="236"/>
      <c r="W9" s="238"/>
    </row>
    <row r="10" s="203" customFormat="1" ht="27.75" customHeight="1" spans="1:23">
      <c r="A10" s="26" t="s">
        <v>34</v>
      </c>
      <c r="B10" s="23"/>
      <c r="C10" s="23"/>
      <c r="D10" s="235"/>
      <c r="E10" s="236"/>
      <c r="F10" s="236"/>
      <c r="G10" s="235"/>
      <c r="H10" s="25"/>
      <c r="I10" s="25"/>
      <c r="J10" s="25"/>
      <c r="K10" s="25"/>
      <c r="L10" s="25"/>
      <c r="M10" s="25"/>
      <c r="N10" s="25"/>
      <c r="O10" s="25"/>
      <c r="P10" s="25"/>
      <c r="Q10" s="236"/>
      <c r="R10" s="236"/>
      <c r="S10" s="237"/>
      <c r="T10" s="236"/>
      <c r="U10" s="236"/>
      <c r="V10" s="236"/>
      <c r="W10" s="238"/>
    </row>
    <row r="11" s="203" customFormat="1" ht="27.75" customHeight="1" spans="1:23">
      <c r="A11" s="26" t="s">
        <v>35</v>
      </c>
      <c r="B11" s="23"/>
      <c r="C11" s="23"/>
      <c r="D11" s="235"/>
      <c r="E11" s="236"/>
      <c r="F11" s="236"/>
      <c r="G11" s="235"/>
      <c r="H11" s="25"/>
      <c r="I11" s="25"/>
      <c r="J11" s="25"/>
      <c r="K11" s="25"/>
      <c r="L11" s="25"/>
      <c r="M11" s="25"/>
      <c r="N11" s="25"/>
      <c r="O11" s="25"/>
      <c r="P11" s="236"/>
      <c r="Q11" s="236"/>
      <c r="R11" s="236"/>
      <c r="S11" s="237"/>
      <c r="T11" s="236"/>
      <c r="U11" s="236"/>
      <c r="V11" s="236"/>
      <c r="W11" s="238"/>
    </row>
    <row r="12" s="203" customFormat="1" ht="27.75" customHeight="1" spans="1:23">
      <c r="A12" s="26" t="s">
        <v>36</v>
      </c>
      <c r="B12" s="23"/>
      <c r="C12" s="23"/>
      <c r="D12" s="235"/>
      <c r="E12" s="236"/>
      <c r="F12" s="236"/>
      <c r="G12" s="235"/>
      <c r="H12" s="25"/>
      <c r="I12" s="25"/>
      <c r="J12" s="25"/>
      <c r="K12" s="25"/>
      <c r="L12" s="25"/>
      <c r="M12" s="25"/>
      <c r="N12" s="25"/>
      <c r="O12" s="25"/>
      <c r="P12" s="236"/>
      <c r="Q12" s="236"/>
      <c r="R12" s="236"/>
      <c r="S12" s="237"/>
      <c r="T12" s="236"/>
      <c r="U12" s="236"/>
      <c r="V12" s="236"/>
      <c r="W12" s="238"/>
    </row>
    <row r="13" s="203" customFormat="1" ht="27.75" customHeight="1" spans="1:23">
      <c r="A13" s="26" t="s">
        <v>37</v>
      </c>
      <c r="B13" s="23"/>
      <c r="C13" s="23"/>
      <c r="D13" s="235"/>
      <c r="E13" s="236"/>
      <c r="F13" s="236"/>
      <c r="G13" s="235"/>
      <c r="H13" s="25"/>
      <c r="I13" s="25"/>
      <c r="J13" s="25"/>
      <c r="K13" s="25"/>
      <c r="L13" s="25"/>
      <c r="M13" s="25"/>
      <c r="N13" s="25"/>
      <c r="O13" s="25"/>
      <c r="P13" s="236"/>
      <c r="Q13" s="236"/>
      <c r="R13" s="236"/>
      <c r="S13" s="237"/>
      <c r="T13" s="236"/>
      <c r="U13" s="236"/>
      <c r="V13" s="236"/>
      <c r="W13" s="238"/>
    </row>
    <row r="14" s="203" customFormat="1" ht="27.75" customHeight="1" spans="1:23">
      <c r="A14" s="26" t="s">
        <v>38</v>
      </c>
      <c r="B14" s="23"/>
      <c r="C14" s="23"/>
      <c r="D14" s="235"/>
      <c r="E14" s="236"/>
      <c r="F14" s="236"/>
      <c r="G14" s="235"/>
      <c r="H14" s="25"/>
      <c r="I14" s="25"/>
      <c r="J14" s="25"/>
      <c r="K14" s="25"/>
      <c r="L14" s="25"/>
      <c r="M14" s="25"/>
      <c r="N14" s="25"/>
      <c r="O14" s="25"/>
      <c r="P14" s="236"/>
      <c r="Q14" s="236"/>
      <c r="R14" s="236"/>
      <c r="S14" s="237"/>
      <c r="T14" s="236"/>
      <c r="U14" s="236"/>
      <c r="V14" s="236"/>
      <c r="W14" s="238"/>
    </row>
    <row r="15" s="203" customFormat="1" ht="27.75" customHeight="1" spans="1:23">
      <c r="A15" s="26" t="s">
        <v>39</v>
      </c>
      <c r="B15" s="23"/>
      <c r="C15" s="23"/>
      <c r="D15" s="235"/>
      <c r="E15" s="236"/>
      <c r="F15" s="236"/>
      <c r="G15" s="235"/>
      <c r="H15" s="25"/>
      <c r="I15" s="25"/>
      <c r="J15" s="25"/>
      <c r="K15" s="25"/>
      <c r="L15" s="25"/>
      <c r="M15" s="25"/>
      <c r="N15" s="25"/>
      <c r="O15" s="25"/>
      <c r="P15" s="236"/>
      <c r="Q15" s="236"/>
      <c r="R15" s="236"/>
      <c r="S15" s="237"/>
      <c r="T15" s="236"/>
      <c r="U15" s="236"/>
      <c r="V15" s="236"/>
      <c r="W15" s="238"/>
    </row>
    <row r="16" s="203" customFormat="1" ht="27.75" customHeight="1" spans="1:23">
      <c r="A16" s="26" t="s">
        <v>40</v>
      </c>
      <c r="B16" s="23"/>
      <c r="C16" s="23"/>
      <c r="D16" s="235"/>
      <c r="E16" s="236"/>
      <c r="F16" s="236"/>
      <c r="G16" s="235"/>
      <c r="H16" s="25"/>
      <c r="I16" s="25"/>
      <c r="J16" s="25"/>
      <c r="K16" s="25"/>
      <c r="L16" s="25"/>
      <c r="M16" s="25"/>
      <c r="N16" s="25"/>
      <c r="O16" s="25"/>
      <c r="P16" s="236"/>
      <c r="Q16" s="236"/>
      <c r="R16" s="236"/>
      <c r="S16" s="237"/>
      <c r="T16" s="236"/>
      <c r="U16" s="236"/>
      <c r="V16" s="236"/>
      <c r="W16" s="238"/>
    </row>
    <row r="17" s="203" customFormat="1" ht="27.75" customHeight="1" spans="1:23">
      <c r="A17" s="26" t="s">
        <v>41</v>
      </c>
      <c r="B17" s="23"/>
      <c r="C17" s="23"/>
      <c r="D17" s="235"/>
      <c r="E17" s="236"/>
      <c r="F17" s="236"/>
      <c r="G17" s="235"/>
      <c r="H17" s="25"/>
      <c r="I17" s="25"/>
      <c r="J17" s="25"/>
      <c r="K17" s="25"/>
      <c r="L17" s="25"/>
      <c r="M17" s="25"/>
      <c r="N17" s="25"/>
      <c r="O17" s="25"/>
      <c r="P17" s="236"/>
      <c r="Q17" s="236"/>
      <c r="R17" s="236"/>
      <c r="S17" s="237"/>
      <c r="T17" s="236"/>
      <c r="U17" s="236"/>
      <c r="V17" s="236"/>
      <c r="W17" s="238"/>
    </row>
    <row r="18" s="203" customFormat="1" ht="27.75" customHeight="1" spans="1:23">
      <c r="A18" s="26" t="s">
        <v>42</v>
      </c>
      <c r="B18" s="23"/>
      <c r="C18" s="23"/>
      <c r="D18" s="235"/>
      <c r="E18" s="236"/>
      <c r="F18" s="236"/>
      <c r="G18" s="235"/>
      <c r="H18" s="25"/>
      <c r="I18" s="25"/>
      <c r="J18" s="25"/>
      <c r="K18" s="25"/>
      <c r="L18" s="25"/>
      <c r="M18" s="25"/>
      <c r="N18" s="25"/>
      <c r="O18" s="25"/>
      <c r="P18" s="236"/>
      <c r="Q18" s="236"/>
      <c r="R18" s="236"/>
      <c r="S18" s="237"/>
      <c r="T18" s="236"/>
      <c r="U18" s="236"/>
      <c r="V18" s="236"/>
      <c r="W18" s="238"/>
    </row>
    <row r="19" s="203" customFormat="1" ht="27.75" customHeight="1" spans="1:23">
      <c r="A19" s="26" t="s">
        <v>43</v>
      </c>
      <c r="B19" s="23"/>
      <c r="C19" s="23"/>
      <c r="D19" s="235"/>
      <c r="E19" s="236"/>
      <c r="F19" s="236"/>
      <c r="G19" s="235"/>
      <c r="H19" s="25"/>
      <c r="I19" s="25"/>
      <c r="J19" s="25"/>
      <c r="K19" s="25"/>
      <c r="L19" s="25"/>
      <c r="M19" s="25"/>
      <c r="N19" s="25"/>
      <c r="O19" s="25"/>
      <c r="P19" s="236"/>
      <c r="Q19" s="236"/>
      <c r="R19" s="236"/>
      <c r="S19" s="237"/>
      <c r="T19" s="236"/>
      <c r="U19" s="236"/>
      <c r="V19" s="236"/>
      <c r="W19" s="238"/>
    </row>
    <row r="20" s="203" customFormat="1" ht="27.75" customHeight="1" spans="1:23">
      <c r="A20" s="26" t="s">
        <v>44</v>
      </c>
      <c r="B20" s="23"/>
      <c r="C20" s="23"/>
      <c r="D20" s="235"/>
      <c r="E20" s="236"/>
      <c r="F20" s="236"/>
      <c r="G20" s="235"/>
      <c r="H20" s="25"/>
      <c r="I20" s="25"/>
      <c r="J20" s="25"/>
      <c r="K20" s="25"/>
      <c r="L20" s="25"/>
      <c r="M20" s="25"/>
      <c r="N20" s="25"/>
      <c r="O20" s="25"/>
      <c r="P20" s="236"/>
      <c r="Q20" s="236"/>
      <c r="R20" s="236"/>
      <c r="S20" s="237"/>
      <c r="T20" s="236"/>
      <c r="U20" s="236"/>
      <c r="V20" s="236"/>
      <c r="W20" s="238"/>
    </row>
    <row r="21" s="203" customFormat="1" ht="27.75" customHeight="1" spans="1:23">
      <c r="A21" s="26" t="s">
        <v>45</v>
      </c>
      <c r="B21" s="23"/>
      <c r="C21" s="23"/>
      <c r="D21" s="235"/>
      <c r="E21" s="236"/>
      <c r="F21" s="236"/>
      <c r="G21" s="235"/>
      <c r="H21" s="25"/>
      <c r="I21" s="25"/>
      <c r="J21" s="25"/>
      <c r="K21" s="25"/>
      <c r="L21" s="25"/>
      <c r="M21" s="25"/>
      <c r="N21" s="25"/>
      <c r="O21" s="25"/>
      <c r="P21" s="236"/>
      <c r="Q21" s="236"/>
      <c r="R21" s="236"/>
      <c r="S21" s="237"/>
      <c r="T21" s="236"/>
      <c r="U21" s="236"/>
      <c r="V21" s="236"/>
      <c r="W21" s="238"/>
    </row>
    <row r="22" s="203" customFormat="1" ht="27.75" customHeight="1" spans="1:23">
      <c r="A22" s="26" t="s">
        <v>46</v>
      </c>
      <c r="B22" s="23"/>
      <c r="C22" s="23"/>
      <c r="D22" s="235"/>
      <c r="E22" s="236"/>
      <c r="F22" s="236"/>
      <c r="G22" s="235"/>
      <c r="H22" s="25"/>
      <c r="I22" s="25"/>
      <c r="J22" s="25"/>
      <c r="K22" s="25"/>
      <c r="L22" s="25"/>
      <c r="M22" s="25"/>
      <c r="N22" s="25"/>
      <c r="O22" s="25"/>
      <c r="P22" s="236"/>
      <c r="Q22" s="236"/>
      <c r="R22" s="236"/>
      <c r="S22" s="237"/>
      <c r="T22" s="236"/>
      <c r="U22" s="236"/>
      <c r="V22" s="236"/>
      <c r="W22" s="238"/>
    </row>
    <row r="23" s="203" customFormat="1" ht="27.75" customHeight="1" spans="1:23">
      <c r="A23" s="26" t="s">
        <v>47</v>
      </c>
      <c r="B23" s="23"/>
      <c r="C23" s="23"/>
      <c r="D23" s="235"/>
      <c r="E23" s="236"/>
      <c r="F23" s="236"/>
      <c r="G23" s="235"/>
      <c r="H23" s="25"/>
      <c r="I23" s="25"/>
      <c r="J23" s="25"/>
      <c r="K23" s="25"/>
      <c r="L23" s="25"/>
      <c r="M23" s="25"/>
      <c r="N23" s="25"/>
      <c r="O23" s="25"/>
      <c r="P23" s="236"/>
      <c r="Q23" s="236"/>
      <c r="R23" s="236"/>
      <c r="S23" s="237"/>
      <c r="T23" s="236"/>
      <c r="U23" s="236"/>
      <c r="V23" s="236"/>
      <c r="W23" s="238"/>
    </row>
    <row r="24" s="203" customFormat="1" ht="27.75" customHeight="1" spans="1:23">
      <c r="A24" s="26" t="s">
        <v>48</v>
      </c>
      <c r="B24" s="23"/>
      <c r="C24" s="23"/>
      <c r="D24" s="235"/>
      <c r="E24" s="236"/>
      <c r="F24" s="236"/>
      <c r="G24" s="235"/>
      <c r="H24" s="25"/>
      <c r="I24" s="25"/>
      <c r="J24" s="25"/>
      <c r="K24" s="25"/>
      <c r="L24" s="25"/>
      <c r="M24" s="25"/>
      <c r="N24" s="25"/>
      <c r="O24" s="25"/>
      <c r="P24" s="236"/>
      <c r="Q24" s="236"/>
      <c r="R24" s="236"/>
      <c r="S24" s="237"/>
      <c r="T24" s="236"/>
      <c r="U24" s="236"/>
      <c r="V24" s="236"/>
      <c r="W24" s="238"/>
    </row>
    <row r="25" s="203" customFormat="1" ht="27.75" customHeight="1" spans="1:23">
      <c r="A25" s="26" t="s">
        <v>49</v>
      </c>
      <c r="B25" s="23"/>
      <c r="C25" s="23"/>
      <c r="D25" s="235"/>
      <c r="E25" s="236"/>
      <c r="F25" s="236"/>
      <c r="G25" s="235"/>
      <c r="H25" s="25"/>
      <c r="I25" s="25"/>
      <c r="J25" s="25"/>
      <c r="K25" s="25"/>
      <c r="L25" s="25"/>
      <c r="M25" s="25"/>
      <c r="N25" s="25"/>
      <c r="O25" s="25"/>
      <c r="P25" s="236"/>
      <c r="Q25" s="236"/>
      <c r="R25" s="236"/>
      <c r="S25" s="237"/>
      <c r="T25" s="236"/>
      <c r="U25" s="236"/>
      <c r="V25" s="236"/>
      <c r="W25" s="238"/>
    </row>
    <row r="26" s="203" customFormat="1" ht="27.75" customHeight="1" spans="1:23">
      <c r="A26" s="29" t="s">
        <v>80</v>
      </c>
      <c r="B26" s="23">
        <v>394.871819</v>
      </c>
      <c r="C26" s="23">
        <v>323.449167</v>
      </c>
      <c r="D26" s="235">
        <v>0.220815693119408</v>
      </c>
      <c r="E26" s="236">
        <v>107.077281</v>
      </c>
      <c r="F26" s="236">
        <v>271.60081</v>
      </c>
      <c r="G26" s="235">
        <v>-0.605754927608647</v>
      </c>
      <c r="H26" s="25">
        <v>13.36111</v>
      </c>
      <c r="I26" s="25">
        <v>76.12</v>
      </c>
      <c r="J26" s="25">
        <v>0</v>
      </c>
      <c r="K26" s="25">
        <v>8.957289</v>
      </c>
      <c r="L26" s="25">
        <v>17.291568</v>
      </c>
      <c r="M26" s="25">
        <v>13.304321</v>
      </c>
      <c r="N26" s="25">
        <v>0</v>
      </c>
      <c r="O26" s="25">
        <v>0</v>
      </c>
      <c r="P26" s="236">
        <v>0.365866</v>
      </c>
      <c r="Q26" s="236">
        <v>287.794538</v>
      </c>
      <c r="R26" s="236">
        <v>51.848357</v>
      </c>
      <c r="S26" s="237">
        <v>4.55069735382358</v>
      </c>
      <c r="T26" s="236">
        <v>0</v>
      </c>
      <c r="U26" s="236">
        <v>80.232192</v>
      </c>
      <c r="V26" s="236">
        <v>51.288715</v>
      </c>
      <c r="W26" s="238">
        <v>156.273631</v>
      </c>
    </row>
  </sheetData>
  <mergeCells count="15">
    <mergeCell ref="A2:W2"/>
    <mergeCell ref="A3:W3"/>
    <mergeCell ref="B4:W4"/>
    <mergeCell ref="E5:P5"/>
    <mergeCell ref="Q5:W5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55" zoomScaleNormal="55" workbookViewId="0">
      <selection activeCell="B26" sqref="B26:W26"/>
    </sheetView>
  </sheetViews>
  <sheetFormatPr defaultColWidth="9" defaultRowHeight="14.25"/>
  <cols>
    <col min="1" max="1" width="8.125" style="203" customWidth="1"/>
    <col min="2" max="3" width="9.5" style="203" customWidth="1"/>
    <col min="4" max="4" width="7.875" style="205" customWidth="1"/>
    <col min="5" max="6" width="7.75" style="203" customWidth="1"/>
    <col min="7" max="7" width="7.75" style="205" customWidth="1"/>
    <col min="8" max="10" width="7.75" style="203" customWidth="1"/>
    <col min="11" max="11" width="10.125" style="203" customWidth="1"/>
    <col min="12" max="12" width="9" style="203" customWidth="1"/>
    <col min="13" max="13" width="8.625" style="203" customWidth="1"/>
    <col min="14" max="16" width="7.75" style="203" customWidth="1"/>
    <col min="17" max="18" width="7.875" style="203" customWidth="1"/>
    <col min="19" max="19" width="7.875" style="205" customWidth="1"/>
    <col min="20" max="23" width="7.875" style="203" customWidth="1"/>
    <col min="24" max="16384" width="9" style="203"/>
  </cols>
  <sheetData>
    <row r="1" s="203" customFormat="1" ht="30" customHeight="1" spans="1:20">
      <c r="A1" s="206" t="s">
        <v>52</v>
      </c>
      <c r="D1" s="205"/>
      <c r="G1" s="205"/>
      <c r="Q1" s="228"/>
      <c r="R1" s="228"/>
      <c r="S1" s="229"/>
      <c r="T1" s="228"/>
    </row>
    <row r="2" s="203" customFormat="1" ht="27.75" customHeight="1" spans="1:23">
      <c r="A2" s="207" t="s">
        <v>157</v>
      </c>
      <c r="B2" s="207"/>
      <c r="C2" s="207"/>
      <c r="D2" s="208"/>
      <c r="E2" s="207"/>
      <c r="F2" s="207"/>
      <c r="G2" s="208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8"/>
      <c r="T2" s="207"/>
      <c r="U2" s="207"/>
      <c r="V2" s="207"/>
      <c r="W2" s="207"/>
    </row>
    <row r="3" s="203" customFormat="1" ht="27.75" customHeight="1" spans="1:23">
      <c r="A3" s="35" t="s">
        <v>161</v>
      </c>
      <c r="B3" s="35"/>
      <c r="C3" s="35"/>
      <c r="D3" s="88"/>
      <c r="E3" s="35"/>
      <c r="F3" s="35"/>
      <c r="G3" s="88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88"/>
      <c r="T3" s="35"/>
      <c r="U3" s="35"/>
      <c r="V3" s="35"/>
      <c r="W3" s="35"/>
    </row>
    <row r="4" s="203" customFormat="1" ht="27.75" customHeight="1" spans="1:23">
      <c r="A4" s="209" t="s">
        <v>55</v>
      </c>
      <c r="B4" s="210" t="s">
        <v>160</v>
      </c>
      <c r="C4" s="211"/>
      <c r="D4" s="212"/>
      <c r="E4" s="211"/>
      <c r="F4" s="211"/>
      <c r="G4" s="212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2"/>
      <c r="T4" s="211"/>
      <c r="U4" s="211"/>
      <c r="V4" s="211"/>
      <c r="W4" s="211"/>
    </row>
    <row r="5" s="203" customFormat="1" ht="27.75" customHeight="1" spans="1:23">
      <c r="A5" s="213"/>
      <c r="B5" s="214" t="s">
        <v>83</v>
      </c>
      <c r="C5" s="209" t="s">
        <v>158</v>
      </c>
      <c r="D5" s="215" t="s">
        <v>59</v>
      </c>
      <c r="E5" s="214" t="s">
        <v>60</v>
      </c>
      <c r="F5" s="214"/>
      <c r="G5" s="215"/>
      <c r="H5" s="214"/>
      <c r="I5" s="214"/>
      <c r="J5" s="214"/>
      <c r="K5" s="214"/>
      <c r="L5" s="214"/>
      <c r="M5" s="214"/>
      <c r="N5" s="214"/>
      <c r="O5" s="214"/>
      <c r="P5" s="214"/>
      <c r="Q5" s="214" t="s">
        <v>61</v>
      </c>
      <c r="R5" s="214"/>
      <c r="S5" s="215"/>
      <c r="T5" s="214"/>
      <c r="U5" s="214"/>
      <c r="V5" s="214"/>
      <c r="W5" s="214"/>
    </row>
    <row r="6" s="203" customFormat="1" ht="27.75" customHeight="1" spans="1:23">
      <c r="A6" s="213"/>
      <c r="B6" s="214"/>
      <c r="C6" s="213"/>
      <c r="D6" s="215"/>
      <c r="E6" s="93" t="s">
        <v>62</v>
      </c>
      <c r="F6" s="216" t="s">
        <v>155</v>
      </c>
      <c r="G6" s="217" t="s">
        <v>59</v>
      </c>
      <c r="H6" s="218" t="s">
        <v>64</v>
      </c>
      <c r="I6" s="218" t="s">
        <v>65</v>
      </c>
      <c r="J6" s="218" t="s">
        <v>66</v>
      </c>
      <c r="K6" s="218" t="s">
        <v>67</v>
      </c>
      <c r="L6" s="218" t="s">
        <v>68</v>
      </c>
      <c r="M6" s="218" t="s">
        <v>69</v>
      </c>
      <c r="N6" s="218" t="s">
        <v>70</v>
      </c>
      <c r="O6" s="218" t="s">
        <v>71</v>
      </c>
      <c r="P6" s="218" t="s">
        <v>72</v>
      </c>
      <c r="Q6" s="93" t="s">
        <v>73</v>
      </c>
      <c r="R6" s="216" t="s">
        <v>156</v>
      </c>
      <c r="S6" s="217" t="s">
        <v>59</v>
      </c>
      <c r="T6" s="218" t="s">
        <v>74</v>
      </c>
      <c r="U6" s="218" t="s">
        <v>75</v>
      </c>
      <c r="V6" s="218" t="s">
        <v>76</v>
      </c>
      <c r="W6" s="218" t="s">
        <v>77</v>
      </c>
    </row>
    <row r="7" s="203" customFormat="1" ht="27.75" customHeight="1" spans="1:23">
      <c r="A7" s="219"/>
      <c r="B7" s="214"/>
      <c r="C7" s="219"/>
      <c r="D7" s="215"/>
      <c r="E7" s="93"/>
      <c r="F7" s="220"/>
      <c r="G7" s="221"/>
      <c r="H7" s="218" t="s">
        <v>78</v>
      </c>
      <c r="I7" s="218" t="s">
        <v>78</v>
      </c>
      <c r="J7" s="218" t="s">
        <v>78</v>
      </c>
      <c r="K7" s="218" t="s">
        <v>78</v>
      </c>
      <c r="L7" s="218" t="s">
        <v>78</v>
      </c>
      <c r="M7" s="218" t="s">
        <v>78</v>
      </c>
      <c r="N7" s="218" t="s">
        <v>78</v>
      </c>
      <c r="O7" s="218" t="s">
        <v>78</v>
      </c>
      <c r="P7" s="218" t="s">
        <v>78</v>
      </c>
      <c r="Q7" s="93"/>
      <c r="R7" s="220"/>
      <c r="S7" s="221"/>
      <c r="T7" s="218" t="s">
        <v>78</v>
      </c>
      <c r="U7" s="218" t="s">
        <v>78</v>
      </c>
      <c r="V7" s="218" t="s">
        <v>78</v>
      </c>
      <c r="W7" s="218" t="s">
        <v>78</v>
      </c>
    </row>
    <row r="8" s="204" customFormat="1" ht="27.75" customHeight="1" spans="1:23">
      <c r="A8" s="222" t="s">
        <v>79</v>
      </c>
      <c r="B8" s="223">
        <v>123.132116</v>
      </c>
      <c r="C8" s="223">
        <v>175.48175</v>
      </c>
      <c r="D8" s="224">
        <v>-0.298319534652464</v>
      </c>
      <c r="E8" s="223">
        <v>26.234995</v>
      </c>
      <c r="F8" s="225">
        <v>143.99371</v>
      </c>
      <c r="G8" s="224">
        <v>-0.817804576324896</v>
      </c>
      <c r="H8" s="225">
        <v>8.11111</v>
      </c>
      <c r="I8" s="225">
        <v>14.68324</v>
      </c>
      <c r="J8" s="225"/>
      <c r="K8" s="225">
        <v>6.317289</v>
      </c>
      <c r="L8" s="225">
        <v>0.321568</v>
      </c>
      <c r="M8" s="225">
        <v>10.864321</v>
      </c>
      <c r="N8" s="225"/>
      <c r="O8" s="225"/>
      <c r="P8" s="225">
        <v>0.365866</v>
      </c>
      <c r="Q8" s="230">
        <v>96.897121</v>
      </c>
      <c r="R8" s="231">
        <v>31.48804</v>
      </c>
      <c r="S8" s="224">
        <v>2.07726746409113</v>
      </c>
      <c r="T8" s="225">
        <v>0</v>
      </c>
      <c r="U8" s="225">
        <v>73.534995</v>
      </c>
      <c r="V8" s="225">
        <v>22.43966</v>
      </c>
      <c r="W8" s="225">
        <v>0.922466000000004</v>
      </c>
    </row>
    <row r="9" s="203" customFormat="1" ht="27.75" customHeight="1" spans="1:23">
      <c r="A9" s="101" t="s">
        <v>33</v>
      </c>
      <c r="B9" s="98"/>
      <c r="C9" s="98"/>
      <c r="D9" s="226"/>
      <c r="E9" s="227"/>
      <c r="F9" s="227"/>
      <c r="G9" s="226"/>
      <c r="H9" s="100"/>
      <c r="I9" s="100"/>
      <c r="J9" s="100"/>
      <c r="K9" s="100"/>
      <c r="L9" s="100"/>
      <c r="M9" s="100"/>
      <c r="N9" s="100"/>
      <c r="O9" s="100"/>
      <c r="P9" s="227"/>
      <c r="Q9" s="227"/>
      <c r="R9" s="227"/>
      <c r="S9" s="232"/>
      <c r="T9" s="227"/>
      <c r="U9" s="227"/>
      <c r="V9" s="227"/>
      <c r="W9" s="233"/>
    </row>
    <row r="10" s="203" customFormat="1" ht="27.75" customHeight="1" spans="1:23">
      <c r="A10" s="101" t="s">
        <v>34</v>
      </c>
      <c r="B10" s="98"/>
      <c r="C10" s="98"/>
      <c r="D10" s="226"/>
      <c r="E10" s="227"/>
      <c r="F10" s="227"/>
      <c r="G10" s="226"/>
      <c r="H10" s="100"/>
      <c r="I10" s="100"/>
      <c r="J10" s="100"/>
      <c r="K10" s="100"/>
      <c r="L10" s="100"/>
      <c r="M10" s="100"/>
      <c r="N10" s="100"/>
      <c r="O10" s="100"/>
      <c r="P10" s="227"/>
      <c r="Q10" s="227"/>
      <c r="R10" s="227"/>
      <c r="S10" s="232"/>
      <c r="T10" s="227"/>
      <c r="U10" s="227"/>
      <c r="V10" s="227"/>
      <c r="W10" s="233"/>
    </row>
    <row r="11" s="203" customFormat="1" ht="27.75" customHeight="1" spans="1:23">
      <c r="A11" s="101" t="s">
        <v>35</v>
      </c>
      <c r="B11" s="98"/>
      <c r="C11" s="98"/>
      <c r="D11" s="226"/>
      <c r="E11" s="227"/>
      <c r="F11" s="227"/>
      <c r="G11" s="226"/>
      <c r="H11" s="100"/>
      <c r="I11" s="100"/>
      <c r="J11" s="100"/>
      <c r="K11" s="100"/>
      <c r="L11" s="100"/>
      <c r="M11" s="100"/>
      <c r="N11" s="100"/>
      <c r="O11" s="100"/>
      <c r="P11" s="227"/>
      <c r="Q11" s="227"/>
      <c r="R11" s="227"/>
      <c r="S11" s="232"/>
      <c r="T11" s="227"/>
      <c r="U11" s="227"/>
      <c r="V11" s="227"/>
      <c r="W11" s="233"/>
    </row>
    <row r="12" s="203" customFormat="1" ht="27.75" customHeight="1" spans="1:23">
      <c r="A12" s="101" t="s">
        <v>36</v>
      </c>
      <c r="B12" s="98"/>
      <c r="C12" s="98"/>
      <c r="D12" s="226"/>
      <c r="E12" s="227"/>
      <c r="F12" s="227"/>
      <c r="G12" s="226"/>
      <c r="H12" s="100"/>
      <c r="I12" s="100"/>
      <c r="J12" s="100"/>
      <c r="K12" s="100"/>
      <c r="L12" s="100"/>
      <c r="M12" s="100"/>
      <c r="N12" s="100"/>
      <c r="O12" s="100"/>
      <c r="P12" s="227"/>
      <c r="Q12" s="227"/>
      <c r="R12" s="227"/>
      <c r="S12" s="232"/>
      <c r="T12" s="227"/>
      <c r="U12" s="227"/>
      <c r="V12" s="227"/>
      <c r="W12" s="233"/>
    </row>
    <row r="13" s="203" customFormat="1" ht="27.75" customHeight="1" spans="1:23">
      <c r="A13" s="101" t="s">
        <v>37</v>
      </c>
      <c r="B13" s="98"/>
      <c r="C13" s="98"/>
      <c r="D13" s="226"/>
      <c r="E13" s="227"/>
      <c r="F13" s="227"/>
      <c r="G13" s="226"/>
      <c r="H13" s="100"/>
      <c r="I13" s="100"/>
      <c r="J13" s="100"/>
      <c r="K13" s="100"/>
      <c r="L13" s="100"/>
      <c r="M13" s="100"/>
      <c r="N13" s="100"/>
      <c r="O13" s="100"/>
      <c r="P13" s="227"/>
      <c r="Q13" s="227"/>
      <c r="R13" s="227"/>
      <c r="S13" s="232"/>
      <c r="T13" s="227"/>
      <c r="U13" s="227"/>
      <c r="V13" s="227"/>
      <c r="W13" s="233"/>
    </row>
    <row r="14" s="203" customFormat="1" ht="27.75" customHeight="1" spans="1:23">
      <c r="A14" s="101" t="s">
        <v>38</v>
      </c>
      <c r="B14" s="98"/>
      <c r="C14" s="98"/>
      <c r="D14" s="226"/>
      <c r="E14" s="227"/>
      <c r="F14" s="227"/>
      <c r="G14" s="226"/>
      <c r="H14" s="100"/>
      <c r="I14" s="100"/>
      <c r="J14" s="100"/>
      <c r="K14" s="100"/>
      <c r="L14" s="100"/>
      <c r="M14" s="100"/>
      <c r="N14" s="100"/>
      <c r="O14" s="100"/>
      <c r="P14" s="227"/>
      <c r="Q14" s="227"/>
      <c r="R14" s="227"/>
      <c r="S14" s="232"/>
      <c r="T14" s="227"/>
      <c r="U14" s="227"/>
      <c r="V14" s="227"/>
      <c r="W14" s="233"/>
    </row>
    <row r="15" s="203" customFormat="1" ht="27.75" customHeight="1" spans="1:23">
      <c r="A15" s="101" t="s">
        <v>39</v>
      </c>
      <c r="B15" s="98"/>
      <c r="C15" s="98"/>
      <c r="D15" s="226"/>
      <c r="E15" s="227"/>
      <c r="F15" s="227"/>
      <c r="G15" s="226"/>
      <c r="H15" s="100"/>
      <c r="I15" s="100"/>
      <c r="J15" s="100"/>
      <c r="K15" s="100"/>
      <c r="L15" s="100"/>
      <c r="M15" s="100"/>
      <c r="N15" s="100"/>
      <c r="O15" s="100"/>
      <c r="P15" s="227"/>
      <c r="Q15" s="227"/>
      <c r="R15" s="227"/>
      <c r="S15" s="232"/>
      <c r="T15" s="227"/>
      <c r="U15" s="227"/>
      <c r="V15" s="227"/>
      <c r="W15" s="233"/>
    </row>
    <row r="16" s="203" customFormat="1" ht="27.75" customHeight="1" spans="1:23">
      <c r="A16" s="101" t="s">
        <v>40</v>
      </c>
      <c r="B16" s="98"/>
      <c r="C16" s="98"/>
      <c r="D16" s="226"/>
      <c r="E16" s="227"/>
      <c r="F16" s="227"/>
      <c r="G16" s="226"/>
      <c r="H16" s="100"/>
      <c r="I16" s="100"/>
      <c r="J16" s="100"/>
      <c r="K16" s="100"/>
      <c r="L16" s="100"/>
      <c r="M16" s="100"/>
      <c r="N16" s="100"/>
      <c r="O16" s="100"/>
      <c r="P16" s="227"/>
      <c r="Q16" s="227"/>
      <c r="R16" s="227"/>
      <c r="S16" s="232"/>
      <c r="T16" s="227"/>
      <c r="U16" s="227"/>
      <c r="V16" s="227"/>
      <c r="W16" s="233"/>
    </row>
    <row r="17" s="203" customFormat="1" ht="27.75" customHeight="1" spans="1:23">
      <c r="A17" s="101" t="s">
        <v>41</v>
      </c>
      <c r="B17" s="98"/>
      <c r="C17" s="98"/>
      <c r="D17" s="226"/>
      <c r="E17" s="227"/>
      <c r="F17" s="227"/>
      <c r="G17" s="226"/>
      <c r="H17" s="100"/>
      <c r="I17" s="100"/>
      <c r="J17" s="100"/>
      <c r="K17" s="100"/>
      <c r="L17" s="100"/>
      <c r="M17" s="100"/>
      <c r="N17" s="100"/>
      <c r="O17" s="100"/>
      <c r="P17" s="227"/>
      <c r="Q17" s="227"/>
      <c r="R17" s="227"/>
      <c r="S17" s="232"/>
      <c r="T17" s="227"/>
      <c r="U17" s="227"/>
      <c r="V17" s="227"/>
      <c r="W17" s="233"/>
    </row>
    <row r="18" s="203" customFormat="1" ht="27.75" customHeight="1" spans="1:23">
      <c r="A18" s="101" t="s">
        <v>42</v>
      </c>
      <c r="B18" s="98"/>
      <c r="C18" s="98"/>
      <c r="D18" s="226"/>
      <c r="E18" s="227"/>
      <c r="F18" s="227"/>
      <c r="G18" s="226"/>
      <c r="H18" s="100"/>
      <c r="I18" s="100"/>
      <c r="J18" s="100"/>
      <c r="K18" s="100"/>
      <c r="L18" s="100"/>
      <c r="M18" s="100"/>
      <c r="N18" s="100"/>
      <c r="O18" s="100"/>
      <c r="P18" s="227"/>
      <c r="Q18" s="227"/>
      <c r="R18" s="227"/>
      <c r="S18" s="232"/>
      <c r="T18" s="227"/>
      <c r="U18" s="227"/>
      <c r="V18" s="227"/>
      <c r="W18" s="233"/>
    </row>
    <row r="19" s="203" customFormat="1" ht="27.75" customHeight="1" spans="1:23">
      <c r="A19" s="101" t="s">
        <v>43</v>
      </c>
      <c r="B19" s="98"/>
      <c r="C19" s="98"/>
      <c r="D19" s="226"/>
      <c r="E19" s="227"/>
      <c r="F19" s="227"/>
      <c r="G19" s="226"/>
      <c r="H19" s="100"/>
      <c r="I19" s="100"/>
      <c r="J19" s="100"/>
      <c r="K19" s="100"/>
      <c r="L19" s="100"/>
      <c r="M19" s="100"/>
      <c r="N19" s="100"/>
      <c r="O19" s="100"/>
      <c r="P19" s="227"/>
      <c r="Q19" s="227"/>
      <c r="R19" s="227"/>
      <c r="S19" s="232"/>
      <c r="T19" s="227"/>
      <c r="U19" s="227"/>
      <c r="V19" s="227"/>
      <c r="W19" s="233"/>
    </row>
    <row r="20" s="203" customFormat="1" ht="27.75" customHeight="1" spans="1:23">
      <c r="A20" s="101" t="s">
        <v>44</v>
      </c>
      <c r="B20" s="98"/>
      <c r="C20" s="98"/>
      <c r="D20" s="226"/>
      <c r="E20" s="227"/>
      <c r="F20" s="227"/>
      <c r="G20" s="226"/>
      <c r="H20" s="100"/>
      <c r="I20" s="100"/>
      <c r="J20" s="100"/>
      <c r="K20" s="100"/>
      <c r="L20" s="100"/>
      <c r="M20" s="100"/>
      <c r="N20" s="100"/>
      <c r="O20" s="100"/>
      <c r="P20" s="227"/>
      <c r="Q20" s="227"/>
      <c r="R20" s="227"/>
      <c r="S20" s="232"/>
      <c r="T20" s="227"/>
      <c r="U20" s="227"/>
      <c r="V20" s="227"/>
      <c r="W20" s="233"/>
    </row>
    <row r="21" s="203" customFormat="1" ht="27.75" customHeight="1" spans="1:23">
      <c r="A21" s="101" t="s">
        <v>45</v>
      </c>
      <c r="B21" s="98"/>
      <c r="C21" s="98"/>
      <c r="D21" s="226"/>
      <c r="E21" s="227"/>
      <c r="F21" s="227"/>
      <c r="G21" s="226"/>
      <c r="H21" s="100"/>
      <c r="I21" s="100"/>
      <c r="J21" s="100"/>
      <c r="K21" s="100"/>
      <c r="L21" s="100"/>
      <c r="M21" s="100"/>
      <c r="N21" s="100"/>
      <c r="O21" s="100"/>
      <c r="P21" s="227"/>
      <c r="Q21" s="227"/>
      <c r="R21" s="227"/>
      <c r="S21" s="232"/>
      <c r="T21" s="227"/>
      <c r="U21" s="227"/>
      <c r="V21" s="227"/>
      <c r="W21" s="233"/>
    </row>
    <row r="22" s="203" customFormat="1" ht="27.75" customHeight="1" spans="1:23">
      <c r="A22" s="101" t="s">
        <v>46</v>
      </c>
      <c r="B22" s="98"/>
      <c r="C22" s="98"/>
      <c r="D22" s="226"/>
      <c r="E22" s="227"/>
      <c r="F22" s="227"/>
      <c r="G22" s="226"/>
      <c r="H22" s="100"/>
      <c r="I22" s="100"/>
      <c r="J22" s="100"/>
      <c r="K22" s="100"/>
      <c r="L22" s="100"/>
      <c r="M22" s="100"/>
      <c r="N22" s="100"/>
      <c r="O22" s="100"/>
      <c r="P22" s="227"/>
      <c r="Q22" s="227"/>
      <c r="R22" s="227"/>
      <c r="S22" s="232"/>
      <c r="T22" s="227"/>
      <c r="U22" s="227"/>
      <c r="V22" s="227"/>
      <c r="W22" s="233"/>
    </row>
    <row r="23" s="203" customFormat="1" ht="27.75" customHeight="1" spans="1:23">
      <c r="A23" s="101" t="s">
        <v>47</v>
      </c>
      <c r="B23" s="98"/>
      <c r="C23" s="98"/>
      <c r="D23" s="226"/>
      <c r="E23" s="227"/>
      <c r="F23" s="227"/>
      <c r="G23" s="226"/>
      <c r="H23" s="100"/>
      <c r="I23" s="100"/>
      <c r="J23" s="100"/>
      <c r="K23" s="100"/>
      <c r="L23" s="100"/>
      <c r="M23" s="100"/>
      <c r="N23" s="100"/>
      <c r="O23" s="100"/>
      <c r="P23" s="227"/>
      <c r="Q23" s="227"/>
      <c r="R23" s="227"/>
      <c r="S23" s="232"/>
      <c r="T23" s="227"/>
      <c r="U23" s="227"/>
      <c r="V23" s="227"/>
      <c r="W23" s="233"/>
    </row>
    <row r="24" s="203" customFormat="1" ht="27.75" customHeight="1" spans="1:23">
      <c r="A24" s="101" t="s">
        <v>48</v>
      </c>
      <c r="B24" s="98"/>
      <c r="C24" s="98"/>
      <c r="D24" s="226"/>
      <c r="E24" s="227"/>
      <c r="F24" s="227"/>
      <c r="G24" s="226"/>
      <c r="H24" s="100"/>
      <c r="I24" s="100"/>
      <c r="J24" s="100"/>
      <c r="K24" s="100"/>
      <c r="L24" s="100"/>
      <c r="M24" s="100"/>
      <c r="N24" s="100"/>
      <c r="O24" s="100"/>
      <c r="P24" s="227"/>
      <c r="Q24" s="227"/>
      <c r="R24" s="227"/>
      <c r="S24" s="232"/>
      <c r="T24" s="227"/>
      <c r="U24" s="227"/>
      <c r="V24" s="227"/>
      <c r="W24" s="233"/>
    </row>
    <row r="25" s="203" customFormat="1" ht="27.75" customHeight="1" spans="1:23">
      <c r="A25" s="101" t="s">
        <v>49</v>
      </c>
      <c r="B25" s="98"/>
      <c r="C25" s="98"/>
      <c r="D25" s="226"/>
      <c r="E25" s="227"/>
      <c r="F25" s="227"/>
      <c r="G25" s="226"/>
      <c r="H25" s="100"/>
      <c r="I25" s="100"/>
      <c r="J25" s="100"/>
      <c r="K25" s="100"/>
      <c r="L25" s="100"/>
      <c r="M25" s="100"/>
      <c r="N25" s="100"/>
      <c r="O25" s="100"/>
      <c r="P25" s="227"/>
      <c r="Q25" s="227"/>
      <c r="R25" s="227"/>
      <c r="S25" s="232"/>
      <c r="T25" s="227"/>
      <c r="U25" s="227"/>
      <c r="V25" s="227"/>
      <c r="W25" s="233"/>
    </row>
    <row r="26" s="203" customFormat="1" ht="27.75" customHeight="1" spans="1:23">
      <c r="A26" s="104" t="s">
        <v>80</v>
      </c>
      <c r="B26" s="98">
        <v>123.132116</v>
      </c>
      <c r="C26" s="98">
        <v>175.48175</v>
      </c>
      <c r="D26" s="226">
        <v>-0.298319534652464</v>
      </c>
      <c r="E26" s="227">
        <v>26.234995</v>
      </c>
      <c r="F26" s="227">
        <v>143.99371</v>
      </c>
      <c r="G26" s="226">
        <v>-0.817804576324896</v>
      </c>
      <c r="H26" s="100">
        <v>8.11111</v>
      </c>
      <c r="I26" s="100">
        <v>14.68324</v>
      </c>
      <c r="J26" s="100"/>
      <c r="K26" s="100">
        <v>6.317289</v>
      </c>
      <c r="L26" s="100">
        <v>0.321568</v>
      </c>
      <c r="M26" s="100">
        <v>10.864321</v>
      </c>
      <c r="N26" s="100"/>
      <c r="O26" s="100"/>
      <c r="P26" s="227">
        <v>0.365866</v>
      </c>
      <c r="Q26" s="227">
        <v>96.897121</v>
      </c>
      <c r="R26" s="227">
        <v>31.48804</v>
      </c>
      <c r="S26" s="232">
        <v>2.07726746409113</v>
      </c>
      <c r="T26" s="227">
        <v>0</v>
      </c>
      <c r="U26" s="227">
        <v>73.534995</v>
      </c>
      <c r="V26" s="227">
        <v>22.43966</v>
      </c>
      <c r="W26" s="233">
        <v>0.922466000000004</v>
      </c>
    </row>
  </sheetData>
  <mergeCells count="15">
    <mergeCell ref="A2:W2"/>
    <mergeCell ref="A3:W3"/>
    <mergeCell ref="B4:W4"/>
    <mergeCell ref="E5:O5"/>
    <mergeCell ref="Q5:W5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55" zoomScaleNormal="55" workbookViewId="0">
      <selection activeCell="A1" sqref="$A1:$XFD1048576"/>
    </sheetView>
  </sheetViews>
  <sheetFormatPr defaultColWidth="9" defaultRowHeight="14.25"/>
  <cols>
    <col min="1" max="1" width="8.125" style="1" customWidth="1"/>
    <col min="2" max="3" width="11.75" style="1" customWidth="1"/>
    <col min="4" max="4" width="7.875" style="2" customWidth="1"/>
    <col min="5" max="6" width="11.625" style="1" customWidth="1"/>
    <col min="7" max="7" width="8.5" style="2" customWidth="1"/>
    <col min="8" max="8" width="7.875" style="1" customWidth="1"/>
    <col min="9" max="10" width="7.75" style="1" customWidth="1"/>
    <col min="11" max="11" width="11" style="1" customWidth="1"/>
    <col min="12" max="12" width="9.5" style="1" customWidth="1"/>
    <col min="13" max="13" width="9.125" style="1" customWidth="1"/>
    <col min="14" max="14" width="8.25" style="1" customWidth="1"/>
    <col min="15" max="15" width="8.625" style="1" customWidth="1"/>
    <col min="16" max="16" width="8.125" style="1" customWidth="1"/>
    <col min="17" max="18" width="7.875" style="1" customWidth="1"/>
    <col min="19" max="19" width="7.875" style="2" customWidth="1"/>
    <col min="20" max="20" width="9" style="1"/>
    <col min="21" max="21" width="11.25" style="1" customWidth="1"/>
    <col min="22" max="22" width="7.125" style="1" customWidth="1"/>
    <col min="23" max="23" width="8.5" style="1" customWidth="1"/>
    <col min="24" max="16384" width="9" style="1"/>
  </cols>
  <sheetData>
    <row r="1" s="1" customFormat="1" ht="30" customHeight="1" spans="1:20">
      <c r="A1" s="3" t="s">
        <v>145</v>
      </c>
      <c r="D1" s="2"/>
      <c r="G1" s="2"/>
      <c r="Q1" s="30"/>
      <c r="R1" s="30"/>
      <c r="S1" s="31"/>
      <c r="T1" s="30"/>
    </row>
    <row r="2" s="1" customFormat="1" ht="27.75" customHeight="1" spans="1:23">
      <c r="A2" s="4" t="s">
        <v>151</v>
      </c>
      <c r="B2" s="4"/>
      <c r="C2" s="4"/>
      <c r="D2" s="5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  <c r="V2" s="4"/>
      <c r="W2" s="4"/>
    </row>
    <row r="3" s="1" customFormat="1" ht="27.75" customHeight="1" spans="1:23">
      <c r="A3" s="6" t="s">
        <v>162</v>
      </c>
      <c r="B3" s="6"/>
      <c r="C3" s="6"/>
      <c r="D3" s="7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6"/>
    </row>
    <row r="4" s="1" customFormat="1" ht="27.75" customHeight="1" spans="1:23">
      <c r="A4" s="8" t="s">
        <v>55</v>
      </c>
      <c r="B4" s="9" t="s">
        <v>163</v>
      </c>
      <c r="C4" s="10"/>
      <c r="D4" s="11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0"/>
      <c r="U4" s="10"/>
      <c r="V4" s="10"/>
      <c r="W4" s="10"/>
    </row>
    <row r="5" s="1" customFormat="1" ht="27.75" customHeight="1" spans="1:23">
      <c r="A5" s="12"/>
      <c r="B5" s="8" t="s">
        <v>153</v>
      </c>
      <c r="C5" s="8" t="s">
        <v>154</v>
      </c>
      <c r="D5" s="14" t="s">
        <v>59</v>
      </c>
      <c r="E5" s="13" t="s">
        <v>60</v>
      </c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 t="s">
        <v>84</v>
      </c>
      <c r="R5" s="13"/>
      <c r="S5" s="14"/>
      <c r="T5" s="13"/>
      <c r="U5" s="13"/>
      <c r="V5" s="13"/>
      <c r="W5" s="13"/>
    </row>
    <row r="6" s="1" customFormat="1" ht="27.75" customHeight="1" spans="1:23">
      <c r="A6" s="12"/>
      <c r="B6" s="12"/>
      <c r="C6" s="12"/>
      <c r="D6" s="14"/>
      <c r="E6" s="15" t="s">
        <v>62</v>
      </c>
      <c r="F6" s="16" t="s">
        <v>155</v>
      </c>
      <c r="G6" s="17" t="s">
        <v>59</v>
      </c>
      <c r="H6" s="18" t="s">
        <v>64</v>
      </c>
      <c r="I6" s="18" t="s">
        <v>65</v>
      </c>
      <c r="J6" s="18" t="s">
        <v>66</v>
      </c>
      <c r="K6" s="18" t="s">
        <v>67</v>
      </c>
      <c r="L6" s="18" t="s">
        <v>68</v>
      </c>
      <c r="M6" s="18" t="s">
        <v>69</v>
      </c>
      <c r="N6" s="18" t="s">
        <v>70</v>
      </c>
      <c r="O6" s="18" t="s">
        <v>71</v>
      </c>
      <c r="P6" s="18" t="s">
        <v>72</v>
      </c>
      <c r="Q6" s="15" t="s">
        <v>73</v>
      </c>
      <c r="R6" s="16" t="s">
        <v>156</v>
      </c>
      <c r="S6" s="17" t="s">
        <v>59</v>
      </c>
      <c r="T6" s="18" t="s">
        <v>74</v>
      </c>
      <c r="U6" s="18" t="s">
        <v>75</v>
      </c>
      <c r="V6" s="18" t="s">
        <v>76</v>
      </c>
      <c r="W6" s="18" t="s">
        <v>77</v>
      </c>
    </row>
    <row r="7" s="1" customFormat="1" ht="27.75" customHeight="1" spans="1:23">
      <c r="A7" s="19"/>
      <c r="B7" s="19"/>
      <c r="C7" s="19"/>
      <c r="D7" s="14"/>
      <c r="E7" s="15"/>
      <c r="F7" s="20"/>
      <c r="G7" s="21"/>
      <c r="H7" s="18" t="s">
        <v>78</v>
      </c>
      <c r="I7" s="18" t="s">
        <v>78</v>
      </c>
      <c r="J7" s="18" t="s">
        <v>78</v>
      </c>
      <c r="K7" s="18" t="s">
        <v>78</v>
      </c>
      <c r="L7" s="18" t="s">
        <v>78</v>
      </c>
      <c r="M7" s="18" t="s">
        <v>78</v>
      </c>
      <c r="N7" s="18" t="s">
        <v>78</v>
      </c>
      <c r="O7" s="18" t="s">
        <v>78</v>
      </c>
      <c r="P7" s="18" t="s">
        <v>78</v>
      </c>
      <c r="Q7" s="15"/>
      <c r="R7" s="20"/>
      <c r="S7" s="21"/>
      <c r="T7" s="18" t="s">
        <v>78</v>
      </c>
      <c r="U7" s="18" t="s">
        <v>78</v>
      </c>
      <c r="V7" s="18" t="s">
        <v>78</v>
      </c>
      <c r="W7" s="18" t="s">
        <v>78</v>
      </c>
    </row>
    <row r="8" s="1" customFormat="1" ht="27.75" customHeight="1" spans="1:23">
      <c r="A8" s="22" t="s">
        <v>79</v>
      </c>
      <c r="B8" s="202">
        <v>334.743905</v>
      </c>
      <c r="C8" s="23">
        <v>397.24446</v>
      </c>
      <c r="D8" s="24">
        <v>-0.157335246412247</v>
      </c>
      <c r="E8" s="25">
        <v>312.922488</v>
      </c>
      <c r="F8" s="25">
        <v>377.883446</v>
      </c>
      <c r="G8" s="24">
        <v>-0.171907392841972</v>
      </c>
      <c r="H8" s="25">
        <v>5.07881</v>
      </c>
      <c r="I8" s="25">
        <v>209.879278</v>
      </c>
      <c r="J8" s="25"/>
      <c r="K8" s="25">
        <v>3.88</v>
      </c>
      <c r="L8" s="25">
        <v>5.044225</v>
      </c>
      <c r="M8" s="25">
        <v>45.47866</v>
      </c>
      <c r="N8" s="25">
        <v>50.03</v>
      </c>
      <c r="O8" s="25">
        <v>0.47</v>
      </c>
      <c r="P8" s="25">
        <v>2.017656</v>
      </c>
      <c r="Q8" s="27">
        <v>21.821417</v>
      </c>
      <c r="R8" s="27">
        <v>19.361014</v>
      </c>
      <c r="S8" s="32">
        <v>0.127080275857451</v>
      </c>
      <c r="T8" s="25"/>
      <c r="U8" s="25">
        <v>9.195198</v>
      </c>
      <c r="V8" s="25">
        <v>6.816763</v>
      </c>
      <c r="W8" s="25">
        <v>5.809456</v>
      </c>
    </row>
    <row r="9" s="1" customFormat="1" ht="27.75" customHeight="1" spans="1:23">
      <c r="A9" s="26" t="s">
        <v>33</v>
      </c>
      <c r="B9" s="23"/>
      <c r="C9" s="23"/>
      <c r="D9" s="24"/>
      <c r="E9" s="27"/>
      <c r="F9" s="27"/>
      <c r="G9" s="24"/>
      <c r="H9" s="28"/>
      <c r="I9" s="28"/>
      <c r="J9" s="28"/>
      <c r="K9" s="28"/>
      <c r="L9" s="28"/>
      <c r="M9" s="28"/>
      <c r="N9" s="28"/>
      <c r="O9" s="28"/>
      <c r="P9" s="27"/>
      <c r="Q9" s="27"/>
      <c r="R9" s="27"/>
      <c r="S9" s="32"/>
      <c r="T9" s="27"/>
      <c r="U9" s="27"/>
      <c r="V9" s="27"/>
      <c r="W9" s="33"/>
    </row>
    <row r="10" s="1" customFormat="1" ht="27.75" customHeight="1" spans="1:23">
      <c r="A10" s="26" t="s">
        <v>34</v>
      </c>
      <c r="B10" s="23"/>
      <c r="C10" s="23"/>
      <c r="D10" s="24"/>
      <c r="E10" s="27"/>
      <c r="F10" s="27"/>
      <c r="G10" s="24"/>
      <c r="H10" s="28"/>
      <c r="I10" s="28"/>
      <c r="J10" s="28"/>
      <c r="K10" s="28"/>
      <c r="L10" s="28"/>
      <c r="M10" s="28"/>
      <c r="N10" s="28"/>
      <c r="O10" s="28"/>
      <c r="P10" s="27"/>
      <c r="Q10" s="27"/>
      <c r="R10" s="27"/>
      <c r="S10" s="32"/>
      <c r="T10" s="27"/>
      <c r="U10" s="27"/>
      <c r="V10" s="27"/>
      <c r="W10" s="33"/>
    </row>
    <row r="11" s="1" customFormat="1" ht="27.75" customHeight="1" spans="1:23">
      <c r="A11" s="26" t="s">
        <v>35</v>
      </c>
      <c r="B11" s="23"/>
      <c r="C11" s="23"/>
      <c r="D11" s="24"/>
      <c r="E11" s="27"/>
      <c r="F11" s="27"/>
      <c r="G11" s="24"/>
      <c r="H11" s="28"/>
      <c r="I11" s="28"/>
      <c r="J11" s="28"/>
      <c r="K11" s="28"/>
      <c r="L11" s="28"/>
      <c r="M11" s="28"/>
      <c r="N11" s="28"/>
      <c r="O11" s="28"/>
      <c r="P11" s="27"/>
      <c r="Q11" s="27"/>
      <c r="R11" s="27"/>
      <c r="S11" s="32"/>
      <c r="T11" s="27"/>
      <c r="U11" s="27"/>
      <c r="V11" s="27"/>
      <c r="W11" s="33"/>
    </row>
    <row r="12" s="1" customFormat="1" ht="27.75" customHeight="1" spans="1:23">
      <c r="A12" s="26" t="s">
        <v>36</v>
      </c>
      <c r="B12" s="23"/>
      <c r="C12" s="23"/>
      <c r="D12" s="24"/>
      <c r="E12" s="27"/>
      <c r="F12" s="27"/>
      <c r="G12" s="24"/>
      <c r="H12" s="28"/>
      <c r="I12" s="28"/>
      <c r="J12" s="28"/>
      <c r="K12" s="28"/>
      <c r="L12" s="28"/>
      <c r="M12" s="28"/>
      <c r="N12" s="28"/>
      <c r="O12" s="28"/>
      <c r="P12" s="27"/>
      <c r="Q12" s="27"/>
      <c r="R12" s="27"/>
      <c r="S12" s="32"/>
      <c r="T12" s="27"/>
      <c r="U12" s="27"/>
      <c r="V12" s="27"/>
      <c r="W12" s="33"/>
    </row>
    <row r="13" s="1" customFormat="1" ht="27.75" customHeight="1" spans="1:23">
      <c r="A13" s="26" t="s">
        <v>37</v>
      </c>
      <c r="B13" s="23"/>
      <c r="C13" s="23"/>
      <c r="D13" s="24"/>
      <c r="E13" s="27"/>
      <c r="F13" s="27"/>
      <c r="G13" s="24"/>
      <c r="H13" s="28"/>
      <c r="I13" s="28"/>
      <c r="J13" s="28"/>
      <c r="K13" s="28"/>
      <c r="L13" s="28"/>
      <c r="M13" s="28"/>
      <c r="N13" s="28"/>
      <c r="O13" s="28"/>
      <c r="P13" s="27"/>
      <c r="Q13" s="27"/>
      <c r="R13" s="27"/>
      <c r="S13" s="32"/>
      <c r="T13" s="27"/>
      <c r="U13" s="27"/>
      <c r="V13" s="27"/>
      <c r="W13" s="33"/>
    </row>
    <row r="14" s="1" customFormat="1" ht="27.75" customHeight="1" spans="1:23">
      <c r="A14" s="26" t="s">
        <v>38</v>
      </c>
      <c r="B14" s="23"/>
      <c r="C14" s="23"/>
      <c r="D14" s="24"/>
      <c r="E14" s="27"/>
      <c r="F14" s="27"/>
      <c r="G14" s="24"/>
      <c r="H14" s="28"/>
      <c r="I14" s="28"/>
      <c r="J14" s="28"/>
      <c r="K14" s="28"/>
      <c r="L14" s="28"/>
      <c r="M14" s="28"/>
      <c r="N14" s="28"/>
      <c r="O14" s="28"/>
      <c r="P14" s="27"/>
      <c r="Q14" s="27"/>
      <c r="R14" s="27"/>
      <c r="S14" s="32"/>
      <c r="T14" s="27"/>
      <c r="U14" s="27"/>
      <c r="V14" s="27"/>
      <c r="W14" s="33"/>
    </row>
    <row r="15" s="1" customFormat="1" ht="27.75" customHeight="1" spans="1:23">
      <c r="A15" s="26" t="s">
        <v>39</v>
      </c>
      <c r="B15" s="23"/>
      <c r="C15" s="23"/>
      <c r="D15" s="24"/>
      <c r="E15" s="27"/>
      <c r="F15" s="27"/>
      <c r="G15" s="24"/>
      <c r="H15" s="28"/>
      <c r="I15" s="28"/>
      <c r="J15" s="28"/>
      <c r="K15" s="28"/>
      <c r="L15" s="28"/>
      <c r="M15" s="28"/>
      <c r="N15" s="28"/>
      <c r="O15" s="28"/>
      <c r="P15" s="27"/>
      <c r="Q15" s="27"/>
      <c r="R15" s="27"/>
      <c r="S15" s="32"/>
      <c r="T15" s="27"/>
      <c r="U15" s="27"/>
      <c r="V15" s="27"/>
      <c r="W15" s="33"/>
    </row>
    <row r="16" s="1" customFormat="1" ht="27.75" customHeight="1" spans="1:23">
      <c r="A16" s="26" t="s">
        <v>40</v>
      </c>
      <c r="B16" s="23"/>
      <c r="C16" s="23"/>
      <c r="D16" s="24"/>
      <c r="E16" s="27"/>
      <c r="F16" s="27"/>
      <c r="G16" s="24"/>
      <c r="H16" s="28"/>
      <c r="I16" s="28"/>
      <c r="J16" s="28"/>
      <c r="K16" s="28"/>
      <c r="L16" s="28"/>
      <c r="M16" s="28"/>
      <c r="N16" s="28"/>
      <c r="O16" s="28"/>
      <c r="P16" s="27"/>
      <c r="Q16" s="27"/>
      <c r="R16" s="27"/>
      <c r="S16" s="32"/>
      <c r="T16" s="27"/>
      <c r="U16" s="27"/>
      <c r="V16" s="27"/>
      <c r="W16" s="33"/>
    </row>
    <row r="17" s="1" customFormat="1" ht="27.75" customHeight="1" spans="1:23">
      <c r="A17" s="26" t="s">
        <v>41</v>
      </c>
      <c r="B17" s="23"/>
      <c r="C17" s="23"/>
      <c r="D17" s="24"/>
      <c r="E17" s="27"/>
      <c r="F17" s="27"/>
      <c r="G17" s="24"/>
      <c r="H17" s="28"/>
      <c r="I17" s="28"/>
      <c r="J17" s="28"/>
      <c r="K17" s="28"/>
      <c r="L17" s="28"/>
      <c r="M17" s="28"/>
      <c r="N17" s="28"/>
      <c r="O17" s="28"/>
      <c r="P17" s="27"/>
      <c r="Q17" s="27"/>
      <c r="R17" s="27"/>
      <c r="S17" s="32"/>
      <c r="T17" s="27"/>
      <c r="U17" s="27"/>
      <c r="V17" s="27"/>
      <c r="W17" s="33"/>
    </row>
    <row r="18" s="1" customFormat="1" ht="27.75" customHeight="1" spans="1:23">
      <c r="A18" s="26" t="s">
        <v>42</v>
      </c>
      <c r="B18" s="23"/>
      <c r="C18" s="23"/>
      <c r="D18" s="24"/>
      <c r="E18" s="27"/>
      <c r="F18" s="27"/>
      <c r="G18" s="24"/>
      <c r="H18" s="28"/>
      <c r="I18" s="28"/>
      <c r="J18" s="28"/>
      <c r="K18" s="28"/>
      <c r="L18" s="28"/>
      <c r="M18" s="28"/>
      <c r="N18" s="28"/>
      <c r="O18" s="28"/>
      <c r="P18" s="27"/>
      <c r="Q18" s="27"/>
      <c r="R18" s="27"/>
      <c r="S18" s="32"/>
      <c r="T18" s="27"/>
      <c r="U18" s="27"/>
      <c r="V18" s="27"/>
      <c r="W18" s="33"/>
    </row>
    <row r="19" s="1" customFormat="1" ht="27.75" customHeight="1" spans="1:23">
      <c r="A19" s="26" t="s">
        <v>43</v>
      </c>
      <c r="B19" s="23"/>
      <c r="C19" s="23"/>
      <c r="D19" s="24"/>
      <c r="E19" s="27"/>
      <c r="F19" s="27"/>
      <c r="G19" s="24"/>
      <c r="H19" s="28"/>
      <c r="I19" s="28"/>
      <c r="J19" s="28"/>
      <c r="K19" s="28"/>
      <c r="L19" s="28"/>
      <c r="M19" s="28"/>
      <c r="N19" s="28"/>
      <c r="O19" s="28"/>
      <c r="P19" s="27"/>
      <c r="Q19" s="27"/>
      <c r="R19" s="27"/>
      <c r="S19" s="32"/>
      <c r="T19" s="27"/>
      <c r="U19" s="27"/>
      <c r="V19" s="27"/>
      <c r="W19" s="33"/>
    </row>
    <row r="20" s="1" customFormat="1" ht="27.75" customHeight="1" spans="1:23">
      <c r="A20" s="26" t="s">
        <v>44</v>
      </c>
      <c r="B20" s="23"/>
      <c r="C20" s="23"/>
      <c r="D20" s="24"/>
      <c r="E20" s="27"/>
      <c r="F20" s="27"/>
      <c r="G20" s="24"/>
      <c r="H20" s="28"/>
      <c r="I20" s="28"/>
      <c r="J20" s="28"/>
      <c r="K20" s="28"/>
      <c r="L20" s="28"/>
      <c r="M20" s="28"/>
      <c r="N20" s="28"/>
      <c r="O20" s="28"/>
      <c r="P20" s="27"/>
      <c r="Q20" s="27"/>
      <c r="R20" s="27"/>
      <c r="S20" s="32"/>
      <c r="T20" s="27"/>
      <c r="U20" s="27"/>
      <c r="V20" s="27"/>
      <c r="W20" s="33"/>
    </row>
    <row r="21" s="1" customFormat="1" ht="27.75" customHeight="1" spans="1:23">
      <c r="A21" s="26" t="s">
        <v>45</v>
      </c>
      <c r="B21" s="23"/>
      <c r="C21" s="23"/>
      <c r="D21" s="24"/>
      <c r="E21" s="27"/>
      <c r="F21" s="27"/>
      <c r="G21" s="24"/>
      <c r="H21" s="28"/>
      <c r="I21" s="28"/>
      <c r="J21" s="28"/>
      <c r="K21" s="28"/>
      <c r="L21" s="28"/>
      <c r="M21" s="28"/>
      <c r="N21" s="28"/>
      <c r="O21" s="28"/>
      <c r="P21" s="27"/>
      <c r="Q21" s="27"/>
      <c r="R21" s="27"/>
      <c r="S21" s="32"/>
      <c r="T21" s="27"/>
      <c r="U21" s="27"/>
      <c r="V21" s="27"/>
      <c r="W21" s="33"/>
    </row>
    <row r="22" s="1" customFormat="1" ht="27.75" customHeight="1" spans="1:23">
      <c r="A22" s="26" t="s">
        <v>46</v>
      </c>
      <c r="B22" s="23"/>
      <c r="C22" s="23"/>
      <c r="D22" s="24"/>
      <c r="E22" s="27"/>
      <c r="F22" s="27"/>
      <c r="G22" s="24"/>
      <c r="H22" s="28"/>
      <c r="I22" s="28"/>
      <c r="J22" s="28"/>
      <c r="K22" s="28"/>
      <c r="L22" s="28"/>
      <c r="M22" s="28"/>
      <c r="N22" s="28"/>
      <c r="O22" s="28"/>
      <c r="P22" s="27"/>
      <c r="Q22" s="27"/>
      <c r="R22" s="27"/>
      <c r="S22" s="32"/>
      <c r="T22" s="27"/>
      <c r="U22" s="27"/>
      <c r="V22" s="27"/>
      <c r="W22" s="33"/>
    </row>
    <row r="23" s="1" customFormat="1" ht="27.75" customHeight="1" spans="1:23">
      <c r="A23" s="26" t="s">
        <v>47</v>
      </c>
      <c r="B23" s="23"/>
      <c r="C23" s="23"/>
      <c r="D23" s="24"/>
      <c r="E23" s="27"/>
      <c r="F23" s="27"/>
      <c r="G23" s="24"/>
      <c r="H23" s="28"/>
      <c r="I23" s="28"/>
      <c r="J23" s="28"/>
      <c r="K23" s="28"/>
      <c r="L23" s="28"/>
      <c r="M23" s="28"/>
      <c r="N23" s="28"/>
      <c r="O23" s="28"/>
      <c r="P23" s="27"/>
      <c r="Q23" s="27"/>
      <c r="R23" s="27"/>
      <c r="S23" s="32"/>
      <c r="T23" s="27"/>
      <c r="U23" s="27"/>
      <c r="V23" s="27"/>
      <c r="W23" s="33"/>
    </row>
    <row r="24" s="1" customFormat="1" ht="27.75" customHeight="1" spans="1:23">
      <c r="A24" s="26" t="s">
        <v>48</v>
      </c>
      <c r="B24" s="23"/>
      <c r="C24" s="23"/>
      <c r="D24" s="24"/>
      <c r="E24" s="27"/>
      <c r="F24" s="27"/>
      <c r="G24" s="24"/>
      <c r="H24" s="28"/>
      <c r="I24" s="28"/>
      <c r="J24" s="28"/>
      <c r="K24" s="28"/>
      <c r="L24" s="28"/>
      <c r="M24" s="28"/>
      <c r="N24" s="28"/>
      <c r="O24" s="28"/>
      <c r="P24" s="27"/>
      <c r="Q24" s="27"/>
      <c r="R24" s="27"/>
      <c r="S24" s="32"/>
      <c r="T24" s="27"/>
      <c r="U24" s="27"/>
      <c r="V24" s="27"/>
      <c r="W24" s="33"/>
    </row>
    <row r="25" s="1" customFormat="1" ht="27.75" customHeight="1" spans="1:23">
      <c r="A25" s="26" t="s">
        <v>49</v>
      </c>
      <c r="B25" s="23"/>
      <c r="C25" s="23"/>
      <c r="D25" s="24"/>
      <c r="E25" s="27"/>
      <c r="F25" s="27"/>
      <c r="G25" s="24"/>
      <c r="H25" s="28"/>
      <c r="I25" s="28"/>
      <c r="J25" s="28"/>
      <c r="K25" s="28"/>
      <c r="L25" s="28"/>
      <c r="M25" s="28"/>
      <c r="N25" s="28"/>
      <c r="O25" s="28"/>
      <c r="P25" s="27"/>
      <c r="Q25" s="27"/>
      <c r="R25" s="27"/>
      <c r="S25" s="32"/>
      <c r="T25" s="27"/>
      <c r="U25" s="27"/>
      <c r="V25" s="27"/>
      <c r="W25" s="33"/>
    </row>
    <row r="26" s="1" customFormat="1" ht="27.75" customHeight="1" spans="1:23">
      <c r="A26" s="29" t="s">
        <v>80</v>
      </c>
      <c r="B26" s="202">
        <v>334.743905</v>
      </c>
      <c r="C26" s="23">
        <v>397.24446</v>
      </c>
      <c r="D26" s="24">
        <v>-0.157335246412247</v>
      </c>
      <c r="E26" s="25">
        <v>312.922488</v>
      </c>
      <c r="F26" s="25">
        <v>377.883446</v>
      </c>
      <c r="G26" s="24">
        <v>-0.171907392841972</v>
      </c>
      <c r="H26" s="25">
        <v>5.07881</v>
      </c>
      <c r="I26" s="25">
        <v>209.879278</v>
      </c>
      <c r="J26" s="25"/>
      <c r="K26" s="25">
        <v>3.88</v>
      </c>
      <c r="L26" s="25">
        <v>5.044225</v>
      </c>
      <c r="M26" s="25">
        <v>45.47866</v>
      </c>
      <c r="N26" s="25">
        <v>50.03</v>
      </c>
      <c r="O26" s="25">
        <v>0.47</v>
      </c>
      <c r="P26" s="25">
        <v>2.017656</v>
      </c>
      <c r="Q26" s="27">
        <v>21.821417</v>
      </c>
      <c r="R26" s="27">
        <v>19.361014</v>
      </c>
      <c r="S26" s="32">
        <v>0.127080275857451</v>
      </c>
      <c r="T26" s="25"/>
      <c r="U26" s="25">
        <v>9.195198</v>
      </c>
      <c r="V26" s="25">
        <v>6.816763</v>
      </c>
      <c r="W26" s="25">
        <v>5.809456</v>
      </c>
    </row>
  </sheetData>
  <mergeCells count="15">
    <mergeCell ref="A2:W2"/>
    <mergeCell ref="A3:W3"/>
    <mergeCell ref="B4:W4"/>
    <mergeCell ref="E5:P5"/>
    <mergeCell ref="Q5:W5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55" zoomScaleNormal="55" workbookViewId="0">
      <selection activeCell="A1" sqref="$A1:$XFD1048576"/>
    </sheetView>
  </sheetViews>
  <sheetFormatPr defaultColWidth="9" defaultRowHeight="14.25"/>
  <cols>
    <col min="1" max="1" width="8.125" style="1" customWidth="1"/>
    <col min="2" max="3" width="9.5" style="1" customWidth="1"/>
    <col min="4" max="4" width="7.875" style="2" customWidth="1"/>
    <col min="5" max="6" width="7.75" style="1" customWidth="1"/>
    <col min="7" max="7" width="7.75" style="2" customWidth="1"/>
    <col min="8" max="10" width="7.75" style="1" customWidth="1"/>
    <col min="11" max="11" width="10.125" style="1" customWidth="1"/>
    <col min="12" max="12" width="9" style="1" customWidth="1"/>
    <col min="13" max="13" width="8.625" style="1" customWidth="1"/>
    <col min="14" max="16" width="7.75" style="1" customWidth="1"/>
    <col min="17" max="18" width="7.875" style="1" customWidth="1"/>
    <col min="19" max="19" width="7.875" style="2" customWidth="1"/>
    <col min="20" max="23" width="7.875" style="1" customWidth="1"/>
    <col min="24" max="16384" width="9" style="1"/>
  </cols>
  <sheetData>
    <row r="1" s="1" customFormat="1" ht="30" customHeight="1" spans="1:20">
      <c r="A1" s="3" t="s">
        <v>52</v>
      </c>
      <c r="D1" s="2"/>
      <c r="G1" s="2"/>
      <c r="Q1" s="30"/>
      <c r="R1" s="30"/>
      <c r="S1" s="31"/>
      <c r="T1" s="30"/>
    </row>
    <row r="2" s="1" customFormat="1" ht="27.75" customHeight="1" spans="1:23">
      <c r="A2" s="4" t="s">
        <v>157</v>
      </c>
      <c r="B2" s="4"/>
      <c r="C2" s="4"/>
      <c r="D2" s="5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  <c r="V2" s="4"/>
      <c r="W2" s="4"/>
    </row>
    <row r="3" s="1" customFormat="1" ht="27.75" customHeight="1" spans="1:23">
      <c r="A3" s="6" t="s">
        <v>162</v>
      </c>
      <c r="B3" s="6"/>
      <c r="C3" s="6"/>
      <c r="D3" s="7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6"/>
    </row>
    <row r="4" s="1" customFormat="1" ht="27.75" customHeight="1" spans="1:23">
      <c r="A4" s="8" t="s">
        <v>55</v>
      </c>
      <c r="B4" s="9" t="s">
        <v>164</v>
      </c>
      <c r="C4" s="10"/>
      <c r="D4" s="11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0"/>
      <c r="U4" s="10"/>
      <c r="V4" s="10"/>
      <c r="W4" s="10"/>
    </row>
    <row r="5" s="1" customFormat="1" ht="27.75" customHeight="1" spans="1:23">
      <c r="A5" s="12"/>
      <c r="B5" s="13" t="s">
        <v>83</v>
      </c>
      <c r="C5" s="8" t="s">
        <v>158</v>
      </c>
      <c r="D5" s="14" t="s">
        <v>59</v>
      </c>
      <c r="E5" s="13" t="s">
        <v>60</v>
      </c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 t="s">
        <v>61</v>
      </c>
      <c r="R5" s="13"/>
      <c r="S5" s="14"/>
      <c r="T5" s="13"/>
      <c r="U5" s="13"/>
      <c r="V5" s="13"/>
      <c r="W5" s="13"/>
    </row>
    <row r="6" s="1" customFormat="1" ht="27.75" customHeight="1" spans="1:23">
      <c r="A6" s="12"/>
      <c r="B6" s="13"/>
      <c r="C6" s="12"/>
      <c r="D6" s="14"/>
      <c r="E6" s="15" t="s">
        <v>62</v>
      </c>
      <c r="F6" s="16" t="s">
        <v>155</v>
      </c>
      <c r="G6" s="17" t="s">
        <v>59</v>
      </c>
      <c r="H6" s="18" t="s">
        <v>64</v>
      </c>
      <c r="I6" s="18" t="s">
        <v>65</v>
      </c>
      <c r="J6" s="18" t="s">
        <v>66</v>
      </c>
      <c r="K6" s="18" t="s">
        <v>67</v>
      </c>
      <c r="L6" s="18" t="s">
        <v>68</v>
      </c>
      <c r="M6" s="18" t="s">
        <v>69</v>
      </c>
      <c r="N6" s="18" t="s">
        <v>70</v>
      </c>
      <c r="O6" s="18" t="s">
        <v>71</v>
      </c>
      <c r="P6" s="18" t="s">
        <v>72</v>
      </c>
      <c r="Q6" s="15" t="s">
        <v>73</v>
      </c>
      <c r="R6" s="16" t="s">
        <v>156</v>
      </c>
      <c r="S6" s="17" t="s">
        <v>59</v>
      </c>
      <c r="T6" s="18" t="s">
        <v>74</v>
      </c>
      <c r="U6" s="18" t="s">
        <v>75</v>
      </c>
      <c r="V6" s="18" t="s">
        <v>76</v>
      </c>
      <c r="W6" s="18" t="s">
        <v>77</v>
      </c>
    </row>
    <row r="7" s="1" customFormat="1" ht="27.75" customHeight="1" spans="1:23">
      <c r="A7" s="19"/>
      <c r="B7" s="13"/>
      <c r="C7" s="19"/>
      <c r="D7" s="14"/>
      <c r="E7" s="15"/>
      <c r="F7" s="20"/>
      <c r="G7" s="21"/>
      <c r="H7" s="18" t="s">
        <v>78</v>
      </c>
      <c r="I7" s="18" t="s">
        <v>78</v>
      </c>
      <c r="J7" s="18" t="s">
        <v>78</v>
      </c>
      <c r="K7" s="18" t="s">
        <v>78</v>
      </c>
      <c r="L7" s="18" t="s">
        <v>78</v>
      </c>
      <c r="M7" s="18" t="s">
        <v>78</v>
      </c>
      <c r="N7" s="18" t="s">
        <v>78</v>
      </c>
      <c r="O7" s="18" t="s">
        <v>78</v>
      </c>
      <c r="P7" s="18" t="s">
        <v>78</v>
      </c>
      <c r="Q7" s="15"/>
      <c r="R7" s="20"/>
      <c r="S7" s="21"/>
      <c r="T7" s="18" t="s">
        <v>78</v>
      </c>
      <c r="U7" s="18" t="s">
        <v>78</v>
      </c>
      <c r="V7" s="18" t="s">
        <v>78</v>
      </c>
      <c r="W7" s="18" t="s">
        <v>78</v>
      </c>
    </row>
    <row r="8" s="1" customFormat="1" ht="27.75" customHeight="1" spans="1:23">
      <c r="A8" s="22" t="s">
        <v>79</v>
      </c>
      <c r="B8" s="23">
        <v>99.612774</v>
      </c>
      <c r="C8" s="23">
        <v>134.97488</v>
      </c>
      <c r="D8" s="24">
        <v>-0.261990275523861</v>
      </c>
      <c r="E8" s="25">
        <v>91.759819</v>
      </c>
      <c r="F8" s="25">
        <v>129.183017</v>
      </c>
      <c r="G8" s="24">
        <v>-0.289691314455057</v>
      </c>
      <c r="H8" s="25">
        <v>0.42881</v>
      </c>
      <c r="I8" s="25">
        <v>61.329278</v>
      </c>
      <c r="J8" s="25"/>
      <c r="K8" s="25">
        <v>0</v>
      </c>
      <c r="L8" s="25">
        <v>1.204225</v>
      </c>
      <c r="M8" s="25">
        <v>27.20866</v>
      </c>
      <c r="N8" s="25">
        <v>0</v>
      </c>
      <c r="O8" s="25">
        <v>0</v>
      </c>
      <c r="P8" s="25">
        <v>2.017656</v>
      </c>
      <c r="Q8" s="27">
        <v>7.85295500000001</v>
      </c>
      <c r="R8" s="27">
        <v>5.79186300000001</v>
      </c>
      <c r="S8" s="32">
        <v>0.355859936604163</v>
      </c>
      <c r="T8" s="25"/>
      <c r="U8" s="25">
        <v>2.569915</v>
      </c>
      <c r="V8" s="25">
        <v>0</v>
      </c>
      <c r="W8" s="25">
        <v>5.28304</v>
      </c>
    </row>
    <row r="9" s="1" customFormat="1" ht="27.75" customHeight="1" spans="1:23">
      <c r="A9" s="26" t="s">
        <v>33</v>
      </c>
      <c r="B9" s="23"/>
      <c r="C9" s="23"/>
      <c r="D9" s="24"/>
      <c r="E9" s="27"/>
      <c r="F9" s="27"/>
      <c r="G9" s="24"/>
      <c r="H9" s="28"/>
      <c r="I9" s="28"/>
      <c r="J9" s="28"/>
      <c r="K9" s="28"/>
      <c r="L9" s="28"/>
      <c r="M9" s="28"/>
      <c r="N9" s="28"/>
      <c r="O9" s="28"/>
      <c r="P9" s="27"/>
      <c r="Q9" s="27"/>
      <c r="R9" s="27"/>
      <c r="S9" s="32"/>
      <c r="T9" s="27"/>
      <c r="U9" s="27"/>
      <c r="V9" s="27"/>
      <c r="W9" s="33"/>
    </row>
    <row r="10" s="1" customFormat="1" ht="27.75" customHeight="1" spans="1:23">
      <c r="A10" s="26" t="s">
        <v>34</v>
      </c>
      <c r="B10" s="23"/>
      <c r="C10" s="23"/>
      <c r="D10" s="24"/>
      <c r="E10" s="27"/>
      <c r="F10" s="27"/>
      <c r="G10" s="24"/>
      <c r="H10" s="28"/>
      <c r="I10" s="28"/>
      <c r="J10" s="28"/>
      <c r="K10" s="28"/>
      <c r="L10" s="28"/>
      <c r="M10" s="28"/>
      <c r="N10" s="28"/>
      <c r="O10" s="28"/>
      <c r="P10" s="27"/>
      <c r="Q10" s="27"/>
      <c r="R10" s="27"/>
      <c r="S10" s="32"/>
      <c r="T10" s="27"/>
      <c r="U10" s="27"/>
      <c r="V10" s="27"/>
      <c r="W10" s="33"/>
    </row>
    <row r="11" s="1" customFormat="1" ht="27.75" customHeight="1" spans="1:23">
      <c r="A11" s="26" t="s">
        <v>35</v>
      </c>
      <c r="B11" s="23"/>
      <c r="C11" s="23"/>
      <c r="D11" s="24"/>
      <c r="E11" s="27"/>
      <c r="F11" s="27"/>
      <c r="G11" s="24"/>
      <c r="H11" s="28"/>
      <c r="I11" s="28"/>
      <c r="J11" s="28"/>
      <c r="K11" s="28"/>
      <c r="L11" s="28"/>
      <c r="M11" s="28"/>
      <c r="N11" s="28"/>
      <c r="O11" s="28"/>
      <c r="P11" s="27"/>
      <c r="Q11" s="27"/>
      <c r="R11" s="27"/>
      <c r="S11" s="32"/>
      <c r="T11" s="27"/>
      <c r="U11" s="27"/>
      <c r="V11" s="27"/>
      <c r="W11" s="33"/>
    </row>
    <row r="12" s="1" customFormat="1" ht="27.75" customHeight="1" spans="1:23">
      <c r="A12" s="26" t="s">
        <v>36</v>
      </c>
      <c r="B12" s="23"/>
      <c r="C12" s="23"/>
      <c r="D12" s="24"/>
      <c r="E12" s="27"/>
      <c r="F12" s="27"/>
      <c r="G12" s="24"/>
      <c r="H12" s="28"/>
      <c r="I12" s="28"/>
      <c r="J12" s="28"/>
      <c r="K12" s="28"/>
      <c r="L12" s="28"/>
      <c r="M12" s="28"/>
      <c r="N12" s="28"/>
      <c r="O12" s="28"/>
      <c r="P12" s="27"/>
      <c r="Q12" s="27"/>
      <c r="R12" s="27"/>
      <c r="S12" s="32"/>
      <c r="T12" s="27"/>
      <c r="U12" s="27"/>
      <c r="V12" s="27"/>
      <c r="W12" s="33"/>
    </row>
    <row r="13" s="1" customFormat="1" ht="27.75" customHeight="1" spans="1:23">
      <c r="A13" s="26" t="s">
        <v>37</v>
      </c>
      <c r="B13" s="23"/>
      <c r="C13" s="23"/>
      <c r="D13" s="24"/>
      <c r="E13" s="27"/>
      <c r="F13" s="27"/>
      <c r="G13" s="24"/>
      <c r="H13" s="28"/>
      <c r="I13" s="28"/>
      <c r="J13" s="28"/>
      <c r="K13" s="28"/>
      <c r="L13" s="28"/>
      <c r="M13" s="28"/>
      <c r="N13" s="28"/>
      <c r="O13" s="28"/>
      <c r="P13" s="27"/>
      <c r="Q13" s="27"/>
      <c r="R13" s="27"/>
      <c r="S13" s="32"/>
      <c r="T13" s="27"/>
      <c r="U13" s="27"/>
      <c r="V13" s="27"/>
      <c r="W13" s="33"/>
    </row>
    <row r="14" s="1" customFormat="1" ht="27.75" customHeight="1" spans="1:23">
      <c r="A14" s="26" t="s">
        <v>38</v>
      </c>
      <c r="B14" s="23"/>
      <c r="C14" s="23"/>
      <c r="D14" s="24"/>
      <c r="E14" s="27"/>
      <c r="F14" s="27"/>
      <c r="G14" s="24"/>
      <c r="H14" s="28"/>
      <c r="I14" s="28"/>
      <c r="J14" s="28"/>
      <c r="K14" s="28"/>
      <c r="L14" s="28"/>
      <c r="M14" s="28"/>
      <c r="N14" s="28"/>
      <c r="O14" s="28"/>
      <c r="P14" s="27"/>
      <c r="Q14" s="27"/>
      <c r="R14" s="27"/>
      <c r="S14" s="32"/>
      <c r="T14" s="27"/>
      <c r="U14" s="27"/>
      <c r="V14" s="27"/>
      <c r="W14" s="33"/>
    </row>
    <row r="15" s="1" customFormat="1" ht="27.75" customHeight="1" spans="1:23">
      <c r="A15" s="26" t="s">
        <v>39</v>
      </c>
      <c r="B15" s="23"/>
      <c r="C15" s="23"/>
      <c r="D15" s="24"/>
      <c r="E15" s="27"/>
      <c r="F15" s="27"/>
      <c r="G15" s="24"/>
      <c r="H15" s="28"/>
      <c r="I15" s="28"/>
      <c r="J15" s="28"/>
      <c r="K15" s="28"/>
      <c r="L15" s="28"/>
      <c r="M15" s="28"/>
      <c r="N15" s="28"/>
      <c r="O15" s="28"/>
      <c r="P15" s="27"/>
      <c r="Q15" s="27"/>
      <c r="R15" s="27"/>
      <c r="S15" s="32"/>
      <c r="T15" s="27"/>
      <c r="U15" s="27"/>
      <c r="V15" s="27"/>
      <c r="W15" s="33"/>
    </row>
    <row r="16" s="1" customFormat="1" ht="27.75" customHeight="1" spans="1:23">
      <c r="A16" s="26" t="s">
        <v>40</v>
      </c>
      <c r="B16" s="23"/>
      <c r="C16" s="23"/>
      <c r="D16" s="24"/>
      <c r="E16" s="27"/>
      <c r="F16" s="27"/>
      <c r="G16" s="24"/>
      <c r="H16" s="28"/>
      <c r="I16" s="28"/>
      <c r="J16" s="28"/>
      <c r="K16" s="28"/>
      <c r="L16" s="28"/>
      <c r="M16" s="28"/>
      <c r="N16" s="28"/>
      <c r="O16" s="28"/>
      <c r="P16" s="27"/>
      <c r="Q16" s="27"/>
      <c r="R16" s="27"/>
      <c r="S16" s="32"/>
      <c r="T16" s="27"/>
      <c r="U16" s="27"/>
      <c r="V16" s="27"/>
      <c r="W16" s="33"/>
    </row>
    <row r="17" s="1" customFormat="1" ht="27.75" customHeight="1" spans="1:23">
      <c r="A17" s="26" t="s">
        <v>41</v>
      </c>
      <c r="B17" s="23"/>
      <c r="C17" s="23"/>
      <c r="D17" s="24"/>
      <c r="E17" s="27"/>
      <c r="F17" s="27"/>
      <c r="G17" s="24"/>
      <c r="H17" s="28"/>
      <c r="I17" s="28"/>
      <c r="J17" s="28"/>
      <c r="K17" s="28"/>
      <c r="L17" s="28"/>
      <c r="M17" s="28"/>
      <c r="N17" s="28"/>
      <c r="O17" s="28"/>
      <c r="P17" s="27"/>
      <c r="Q17" s="27"/>
      <c r="R17" s="27"/>
      <c r="S17" s="32"/>
      <c r="T17" s="27"/>
      <c r="U17" s="27"/>
      <c r="V17" s="27"/>
      <c r="W17" s="33"/>
    </row>
    <row r="18" s="1" customFormat="1" ht="27.75" customHeight="1" spans="1:23">
      <c r="A18" s="26" t="s">
        <v>42</v>
      </c>
      <c r="B18" s="23"/>
      <c r="C18" s="23"/>
      <c r="D18" s="24"/>
      <c r="E18" s="27"/>
      <c r="F18" s="27"/>
      <c r="G18" s="24"/>
      <c r="H18" s="28"/>
      <c r="I18" s="28"/>
      <c r="J18" s="28"/>
      <c r="K18" s="28"/>
      <c r="L18" s="28"/>
      <c r="M18" s="28"/>
      <c r="N18" s="28"/>
      <c r="O18" s="28"/>
      <c r="P18" s="27"/>
      <c r="Q18" s="27"/>
      <c r="R18" s="27"/>
      <c r="S18" s="32"/>
      <c r="T18" s="27"/>
      <c r="U18" s="27"/>
      <c r="V18" s="27"/>
      <c r="W18" s="33"/>
    </row>
    <row r="19" s="1" customFormat="1" ht="27.75" customHeight="1" spans="1:23">
      <c r="A19" s="26" t="s">
        <v>43</v>
      </c>
      <c r="B19" s="23"/>
      <c r="C19" s="23"/>
      <c r="D19" s="24"/>
      <c r="E19" s="27"/>
      <c r="F19" s="27"/>
      <c r="G19" s="24"/>
      <c r="H19" s="28"/>
      <c r="I19" s="28"/>
      <c r="J19" s="28"/>
      <c r="K19" s="28"/>
      <c r="L19" s="28"/>
      <c r="M19" s="28"/>
      <c r="N19" s="28"/>
      <c r="O19" s="28"/>
      <c r="P19" s="27"/>
      <c r="Q19" s="27"/>
      <c r="R19" s="27"/>
      <c r="S19" s="32"/>
      <c r="T19" s="27"/>
      <c r="U19" s="27"/>
      <c r="V19" s="27"/>
      <c r="W19" s="33"/>
    </row>
    <row r="20" s="1" customFormat="1" ht="27.75" customHeight="1" spans="1:23">
      <c r="A20" s="26" t="s">
        <v>44</v>
      </c>
      <c r="B20" s="23"/>
      <c r="C20" s="23"/>
      <c r="D20" s="24"/>
      <c r="E20" s="27"/>
      <c r="F20" s="27"/>
      <c r="G20" s="24"/>
      <c r="H20" s="28"/>
      <c r="I20" s="28"/>
      <c r="J20" s="28"/>
      <c r="K20" s="28"/>
      <c r="L20" s="28"/>
      <c r="M20" s="28"/>
      <c r="N20" s="28"/>
      <c r="O20" s="28"/>
      <c r="P20" s="27"/>
      <c r="Q20" s="27"/>
      <c r="R20" s="27"/>
      <c r="S20" s="32"/>
      <c r="T20" s="27"/>
      <c r="U20" s="27"/>
      <c r="V20" s="27"/>
      <c r="W20" s="33"/>
    </row>
    <row r="21" s="1" customFormat="1" ht="27.75" customHeight="1" spans="1:23">
      <c r="A21" s="26" t="s">
        <v>45</v>
      </c>
      <c r="B21" s="23"/>
      <c r="C21" s="23"/>
      <c r="D21" s="24"/>
      <c r="E21" s="27"/>
      <c r="F21" s="27"/>
      <c r="G21" s="24"/>
      <c r="H21" s="28"/>
      <c r="I21" s="28"/>
      <c r="J21" s="28"/>
      <c r="K21" s="28"/>
      <c r="L21" s="28"/>
      <c r="M21" s="28"/>
      <c r="N21" s="28"/>
      <c r="O21" s="28"/>
      <c r="P21" s="27"/>
      <c r="Q21" s="27"/>
      <c r="R21" s="27"/>
      <c r="S21" s="32"/>
      <c r="T21" s="27"/>
      <c r="U21" s="27"/>
      <c r="V21" s="27"/>
      <c r="W21" s="33"/>
    </row>
    <row r="22" s="1" customFormat="1" ht="27.75" customHeight="1" spans="1:23">
      <c r="A22" s="26" t="s">
        <v>46</v>
      </c>
      <c r="B22" s="23"/>
      <c r="C22" s="23"/>
      <c r="D22" s="24"/>
      <c r="E22" s="27"/>
      <c r="F22" s="27"/>
      <c r="G22" s="24"/>
      <c r="H22" s="28"/>
      <c r="I22" s="28"/>
      <c r="J22" s="28"/>
      <c r="K22" s="28"/>
      <c r="L22" s="28"/>
      <c r="M22" s="28"/>
      <c r="N22" s="28"/>
      <c r="O22" s="28"/>
      <c r="P22" s="27"/>
      <c r="Q22" s="27"/>
      <c r="R22" s="27"/>
      <c r="S22" s="32"/>
      <c r="T22" s="27"/>
      <c r="U22" s="27"/>
      <c r="V22" s="27"/>
      <c r="W22" s="33"/>
    </row>
    <row r="23" s="1" customFormat="1" ht="27.75" customHeight="1" spans="1:23">
      <c r="A23" s="26" t="s">
        <v>47</v>
      </c>
      <c r="B23" s="23"/>
      <c r="C23" s="23"/>
      <c r="D23" s="24"/>
      <c r="E23" s="27"/>
      <c r="F23" s="27"/>
      <c r="G23" s="24"/>
      <c r="H23" s="28"/>
      <c r="I23" s="28"/>
      <c r="J23" s="28"/>
      <c r="K23" s="28"/>
      <c r="L23" s="28"/>
      <c r="M23" s="28"/>
      <c r="N23" s="28"/>
      <c r="O23" s="28"/>
      <c r="P23" s="27"/>
      <c r="Q23" s="27"/>
      <c r="R23" s="27"/>
      <c r="S23" s="32"/>
      <c r="T23" s="27"/>
      <c r="U23" s="27"/>
      <c r="V23" s="27"/>
      <c r="W23" s="33"/>
    </row>
    <row r="24" s="1" customFormat="1" ht="27.75" customHeight="1" spans="1:23">
      <c r="A24" s="26" t="s">
        <v>48</v>
      </c>
      <c r="B24" s="23"/>
      <c r="C24" s="23"/>
      <c r="D24" s="24"/>
      <c r="E24" s="27"/>
      <c r="F24" s="27"/>
      <c r="G24" s="24"/>
      <c r="H24" s="28"/>
      <c r="I24" s="28"/>
      <c r="J24" s="28"/>
      <c r="K24" s="28"/>
      <c r="L24" s="28"/>
      <c r="M24" s="28"/>
      <c r="N24" s="28"/>
      <c r="O24" s="28"/>
      <c r="P24" s="27"/>
      <c r="Q24" s="27"/>
      <c r="R24" s="27"/>
      <c r="S24" s="32"/>
      <c r="T24" s="27"/>
      <c r="U24" s="27"/>
      <c r="V24" s="27"/>
      <c r="W24" s="33"/>
    </row>
    <row r="25" s="1" customFormat="1" ht="27.75" customHeight="1" spans="1:23">
      <c r="A25" s="26" t="s">
        <v>49</v>
      </c>
      <c r="B25" s="23"/>
      <c r="C25" s="23"/>
      <c r="D25" s="24"/>
      <c r="E25" s="27"/>
      <c r="F25" s="27"/>
      <c r="G25" s="24"/>
      <c r="H25" s="28"/>
      <c r="I25" s="28"/>
      <c r="J25" s="28"/>
      <c r="K25" s="28"/>
      <c r="L25" s="28"/>
      <c r="M25" s="28"/>
      <c r="N25" s="28"/>
      <c r="O25" s="28"/>
      <c r="P25" s="27"/>
      <c r="Q25" s="27"/>
      <c r="R25" s="27"/>
      <c r="S25" s="32"/>
      <c r="T25" s="27"/>
      <c r="U25" s="27"/>
      <c r="V25" s="27"/>
      <c r="W25" s="33"/>
    </row>
    <row r="26" s="1" customFormat="1" ht="27.75" customHeight="1" spans="1:23">
      <c r="A26" s="29" t="s">
        <v>80</v>
      </c>
      <c r="B26" s="23">
        <v>99.612774</v>
      </c>
      <c r="C26" s="23">
        <v>134.97488</v>
      </c>
      <c r="D26" s="24">
        <v>-0.261990275523861</v>
      </c>
      <c r="E26" s="25">
        <v>91.759819</v>
      </c>
      <c r="F26" s="25">
        <v>129.183017</v>
      </c>
      <c r="G26" s="24">
        <v>-0.289691314455057</v>
      </c>
      <c r="H26" s="25">
        <v>0.42881</v>
      </c>
      <c r="I26" s="25">
        <v>61.329278</v>
      </c>
      <c r="J26" s="25"/>
      <c r="K26" s="25">
        <v>0</v>
      </c>
      <c r="L26" s="25">
        <v>1.204225</v>
      </c>
      <c r="M26" s="25">
        <v>27.20866</v>
      </c>
      <c r="N26" s="25">
        <v>0</v>
      </c>
      <c r="O26" s="25">
        <v>0</v>
      </c>
      <c r="P26" s="25">
        <v>2.017656</v>
      </c>
      <c r="Q26" s="27">
        <v>7.85295500000001</v>
      </c>
      <c r="R26" s="27">
        <v>5.79186300000001</v>
      </c>
      <c r="S26" s="32">
        <v>0.355859936604163</v>
      </c>
      <c r="T26" s="25"/>
      <c r="U26" s="25">
        <v>2.569915</v>
      </c>
      <c r="V26" s="25">
        <v>0</v>
      </c>
      <c r="W26" s="25">
        <v>5.28304</v>
      </c>
    </row>
  </sheetData>
  <mergeCells count="15">
    <mergeCell ref="A2:W2"/>
    <mergeCell ref="A3:W3"/>
    <mergeCell ref="B4:W4"/>
    <mergeCell ref="E5:O5"/>
    <mergeCell ref="Q5:W5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55" zoomScaleNormal="55" workbookViewId="0">
      <selection activeCell="A1" sqref="$A1:$XFD1048576"/>
    </sheetView>
  </sheetViews>
  <sheetFormatPr defaultColWidth="9" defaultRowHeight="14.25"/>
  <cols>
    <col min="1" max="1" width="8.125" style="1" customWidth="1"/>
    <col min="2" max="3" width="11.75" style="1" customWidth="1"/>
    <col min="4" max="4" width="7.875" style="2" customWidth="1"/>
    <col min="5" max="6" width="11.625" style="1" customWidth="1"/>
    <col min="7" max="7" width="8.5" style="2" customWidth="1"/>
    <col min="8" max="8" width="7.875" style="1" customWidth="1"/>
    <col min="9" max="10" width="7.75" style="1" customWidth="1"/>
    <col min="11" max="11" width="11" style="1" customWidth="1"/>
    <col min="12" max="12" width="9.5" style="1" customWidth="1"/>
    <col min="13" max="13" width="9.125" style="1" customWidth="1"/>
    <col min="14" max="14" width="8.25" style="1" customWidth="1"/>
    <col min="15" max="15" width="8.625" style="1" customWidth="1"/>
    <col min="16" max="16" width="8.125" style="1" customWidth="1"/>
    <col min="17" max="18" width="7.875" style="1" customWidth="1"/>
    <col min="19" max="19" width="7.875" style="2" customWidth="1"/>
    <col min="20" max="20" width="9" style="1"/>
    <col min="21" max="21" width="11.25" style="1" customWidth="1"/>
    <col min="22" max="22" width="7.125" style="1" customWidth="1"/>
    <col min="23" max="23" width="8.5" style="1" customWidth="1"/>
    <col min="24" max="16384" width="9" style="1"/>
  </cols>
  <sheetData>
    <row r="1" s="1" customFormat="1" ht="30" customHeight="1" spans="1:20">
      <c r="A1" s="3" t="s">
        <v>145</v>
      </c>
      <c r="D1" s="2"/>
      <c r="G1" s="2"/>
      <c r="Q1" s="30"/>
      <c r="R1" s="30"/>
      <c r="S1" s="31"/>
      <c r="T1" s="30"/>
    </row>
    <row r="2" s="1" customFormat="1" ht="27.75" customHeight="1" spans="1:23">
      <c r="A2" s="4" t="s">
        <v>151</v>
      </c>
      <c r="B2" s="4"/>
      <c r="C2" s="4"/>
      <c r="D2" s="5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  <c r="V2" s="4"/>
      <c r="W2" s="4"/>
    </row>
    <row r="3" s="1" customFormat="1" ht="27.75" customHeight="1" spans="1:23">
      <c r="A3" s="6" t="s">
        <v>165</v>
      </c>
      <c r="B3" s="6"/>
      <c r="C3" s="6"/>
      <c r="D3" s="7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6"/>
    </row>
    <row r="4" s="1" customFormat="1" ht="27.75" customHeight="1" spans="1:23">
      <c r="A4" s="8" t="s">
        <v>55</v>
      </c>
      <c r="B4" s="9" t="s">
        <v>166</v>
      </c>
      <c r="C4" s="10"/>
      <c r="D4" s="11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0"/>
      <c r="U4" s="10"/>
      <c r="V4" s="10"/>
      <c r="W4" s="10"/>
    </row>
    <row r="5" s="1" customFormat="1" ht="27.75" customHeight="1" spans="1:23">
      <c r="A5" s="12"/>
      <c r="B5" s="8" t="s">
        <v>153</v>
      </c>
      <c r="C5" s="8" t="s">
        <v>154</v>
      </c>
      <c r="D5" s="14" t="s">
        <v>59</v>
      </c>
      <c r="E5" s="13" t="s">
        <v>60</v>
      </c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 t="s">
        <v>84</v>
      </c>
      <c r="R5" s="13"/>
      <c r="S5" s="14"/>
      <c r="T5" s="13"/>
      <c r="U5" s="13"/>
      <c r="V5" s="13"/>
      <c r="W5" s="13"/>
    </row>
    <row r="6" s="1" customFormat="1" ht="27.75" customHeight="1" spans="1:23">
      <c r="A6" s="12"/>
      <c r="B6" s="12"/>
      <c r="C6" s="12"/>
      <c r="D6" s="14"/>
      <c r="E6" s="15" t="s">
        <v>62</v>
      </c>
      <c r="F6" s="16" t="s">
        <v>155</v>
      </c>
      <c r="G6" s="17" t="s">
        <v>59</v>
      </c>
      <c r="H6" s="18" t="s">
        <v>64</v>
      </c>
      <c r="I6" s="18" t="s">
        <v>65</v>
      </c>
      <c r="J6" s="18" t="s">
        <v>66</v>
      </c>
      <c r="K6" s="18" t="s">
        <v>67</v>
      </c>
      <c r="L6" s="18" t="s">
        <v>68</v>
      </c>
      <c r="M6" s="18" t="s">
        <v>69</v>
      </c>
      <c r="N6" s="18" t="s">
        <v>70</v>
      </c>
      <c r="O6" s="18" t="s">
        <v>71</v>
      </c>
      <c r="P6" s="18" t="s">
        <v>72</v>
      </c>
      <c r="Q6" s="15" t="s">
        <v>73</v>
      </c>
      <c r="R6" s="16" t="s">
        <v>156</v>
      </c>
      <c r="S6" s="17" t="s">
        <v>59</v>
      </c>
      <c r="T6" s="18" t="s">
        <v>74</v>
      </c>
      <c r="U6" s="18" t="s">
        <v>75</v>
      </c>
      <c r="V6" s="18" t="s">
        <v>76</v>
      </c>
      <c r="W6" s="18" t="s">
        <v>77</v>
      </c>
    </row>
    <row r="7" s="1" customFormat="1" ht="27.75" customHeight="1" spans="1:23">
      <c r="A7" s="19"/>
      <c r="B7" s="19"/>
      <c r="C7" s="19"/>
      <c r="D7" s="14"/>
      <c r="E7" s="15"/>
      <c r="F7" s="20"/>
      <c r="G7" s="21"/>
      <c r="H7" s="18" t="s">
        <v>78</v>
      </c>
      <c r="I7" s="18" t="s">
        <v>78</v>
      </c>
      <c r="J7" s="18" t="s">
        <v>78</v>
      </c>
      <c r="K7" s="18" t="s">
        <v>78</v>
      </c>
      <c r="L7" s="18" t="s">
        <v>78</v>
      </c>
      <c r="M7" s="18" t="s">
        <v>78</v>
      </c>
      <c r="N7" s="18" t="s">
        <v>78</v>
      </c>
      <c r="O7" s="18" t="s">
        <v>78</v>
      </c>
      <c r="P7" s="18" t="s">
        <v>78</v>
      </c>
      <c r="Q7" s="15"/>
      <c r="R7" s="20"/>
      <c r="S7" s="21"/>
      <c r="T7" s="18" t="s">
        <v>78</v>
      </c>
      <c r="U7" s="18" t="s">
        <v>78</v>
      </c>
      <c r="V7" s="18" t="s">
        <v>78</v>
      </c>
      <c r="W7" s="18" t="s">
        <v>78</v>
      </c>
    </row>
    <row r="8" s="1" customFormat="1" ht="27.75" customHeight="1" spans="1:23">
      <c r="A8" s="22" t="s">
        <v>79</v>
      </c>
      <c r="B8" s="23">
        <v>83.97</v>
      </c>
      <c r="C8" s="23">
        <v>251.55</v>
      </c>
      <c r="D8" s="24">
        <v>-0.6662</v>
      </c>
      <c r="E8" s="25">
        <v>83.8</v>
      </c>
      <c r="F8" s="25">
        <v>251.55</v>
      </c>
      <c r="G8" s="24">
        <v>-0.6668</v>
      </c>
      <c r="H8" s="25">
        <v>51.74</v>
      </c>
      <c r="I8" s="25">
        <v>39.79</v>
      </c>
      <c r="J8" s="25"/>
      <c r="K8" s="25">
        <v>18.67</v>
      </c>
      <c r="L8" s="25">
        <v>0</v>
      </c>
      <c r="M8" s="25">
        <v>41.98</v>
      </c>
      <c r="N8" s="25"/>
      <c r="O8" s="25">
        <v>2.03</v>
      </c>
      <c r="P8" s="25">
        <v>0</v>
      </c>
      <c r="Q8" s="27">
        <v>0.16</v>
      </c>
      <c r="R8" s="27">
        <v>0</v>
      </c>
      <c r="S8" s="32">
        <v>1</v>
      </c>
      <c r="T8" s="25"/>
      <c r="U8" s="25">
        <v>0.14</v>
      </c>
      <c r="V8" s="25"/>
      <c r="W8" s="25">
        <v>0.02</v>
      </c>
    </row>
    <row r="9" s="1" customFormat="1" ht="27.75" customHeight="1" spans="1:23">
      <c r="A9" s="26" t="s">
        <v>33</v>
      </c>
      <c r="B9" s="23"/>
      <c r="C9" s="23"/>
      <c r="D9" s="24"/>
      <c r="E9" s="27"/>
      <c r="F9" s="27"/>
      <c r="G9" s="24"/>
      <c r="H9" s="28"/>
      <c r="I9" s="28"/>
      <c r="J9" s="28"/>
      <c r="K9" s="28"/>
      <c r="L9" s="28"/>
      <c r="M9" s="28"/>
      <c r="N9" s="28"/>
      <c r="O9" s="28"/>
      <c r="P9" s="27"/>
      <c r="Q9" s="27"/>
      <c r="R9" s="27"/>
      <c r="S9" s="32"/>
      <c r="T9" s="27"/>
      <c r="U9" s="27"/>
      <c r="V9" s="27"/>
      <c r="W9" s="33"/>
    </row>
    <row r="10" s="1" customFormat="1" ht="27.75" customHeight="1" spans="1:23">
      <c r="A10" s="26" t="s">
        <v>34</v>
      </c>
      <c r="B10" s="23"/>
      <c r="C10" s="23"/>
      <c r="D10" s="24"/>
      <c r="E10" s="27"/>
      <c r="F10" s="27"/>
      <c r="G10" s="24"/>
      <c r="H10" s="28"/>
      <c r="I10" s="28"/>
      <c r="J10" s="28"/>
      <c r="K10" s="28"/>
      <c r="L10" s="28"/>
      <c r="M10" s="28"/>
      <c r="N10" s="28"/>
      <c r="O10" s="28"/>
      <c r="P10" s="27"/>
      <c r="Q10" s="27"/>
      <c r="R10" s="27"/>
      <c r="S10" s="32"/>
      <c r="T10" s="27"/>
      <c r="U10" s="27"/>
      <c r="V10" s="27"/>
      <c r="W10" s="33"/>
    </row>
    <row r="11" s="1" customFormat="1" ht="27.75" customHeight="1" spans="1:23">
      <c r="A11" s="26" t="s">
        <v>35</v>
      </c>
      <c r="B11" s="23"/>
      <c r="C11" s="23"/>
      <c r="D11" s="24"/>
      <c r="E11" s="27"/>
      <c r="F11" s="27"/>
      <c r="G11" s="24"/>
      <c r="H11" s="28"/>
      <c r="I11" s="28"/>
      <c r="J11" s="28"/>
      <c r="K11" s="28"/>
      <c r="L11" s="28"/>
      <c r="M11" s="28"/>
      <c r="N11" s="28"/>
      <c r="O11" s="28"/>
      <c r="P11" s="27"/>
      <c r="Q11" s="27"/>
      <c r="R11" s="27"/>
      <c r="S11" s="32"/>
      <c r="T11" s="27"/>
      <c r="U11" s="27"/>
      <c r="V11" s="27"/>
      <c r="W11" s="33"/>
    </row>
    <row r="12" s="1" customFormat="1" ht="27.75" customHeight="1" spans="1:23">
      <c r="A12" s="26" t="s">
        <v>36</v>
      </c>
      <c r="B12" s="23"/>
      <c r="C12" s="23"/>
      <c r="D12" s="24"/>
      <c r="E12" s="27"/>
      <c r="F12" s="27"/>
      <c r="G12" s="24"/>
      <c r="H12" s="28"/>
      <c r="I12" s="28"/>
      <c r="J12" s="28"/>
      <c r="K12" s="28"/>
      <c r="L12" s="28"/>
      <c r="M12" s="28"/>
      <c r="N12" s="28"/>
      <c r="O12" s="28"/>
      <c r="P12" s="27"/>
      <c r="Q12" s="27"/>
      <c r="R12" s="27"/>
      <c r="S12" s="32"/>
      <c r="T12" s="27"/>
      <c r="U12" s="27"/>
      <c r="V12" s="27"/>
      <c r="W12" s="33"/>
    </row>
    <row r="13" s="1" customFormat="1" ht="27.75" customHeight="1" spans="1:23">
      <c r="A13" s="26" t="s">
        <v>37</v>
      </c>
      <c r="B13" s="23"/>
      <c r="C13" s="23"/>
      <c r="D13" s="24"/>
      <c r="E13" s="27"/>
      <c r="F13" s="27"/>
      <c r="G13" s="24"/>
      <c r="H13" s="28"/>
      <c r="I13" s="28"/>
      <c r="J13" s="28"/>
      <c r="K13" s="28"/>
      <c r="L13" s="28"/>
      <c r="M13" s="28"/>
      <c r="N13" s="28"/>
      <c r="O13" s="28"/>
      <c r="P13" s="27"/>
      <c r="Q13" s="27"/>
      <c r="R13" s="27"/>
      <c r="S13" s="32"/>
      <c r="T13" s="27"/>
      <c r="U13" s="27"/>
      <c r="V13" s="27"/>
      <c r="W13" s="33"/>
    </row>
    <row r="14" s="1" customFormat="1" ht="27.75" customHeight="1" spans="1:23">
      <c r="A14" s="26" t="s">
        <v>38</v>
      </c>
      <c r="B14" s="23"/>
      <c r="C14" s="23"/>
      <c r="D14" s="24"/>
      <c r="E14" s="27"/>
      <c r="F14" s="27"/>
      <c r="G14" s="24"/>
      <c r="H14" s="28"/>
      <c r="I14" s="28"/>
      <c r="J14" s="28"/>
      <c r="K14" s="28"/>
      <c r="L14" s="28"/>
      <c r="M14" s="28"/>
      <c r="N14" s="28"/>
      <c r="O14" s="28"/>
      <c r="P14" s="27"/>
      <c r="Q14" s="27"/>
      <c r="R14" s="27"/>
      <c r="S14" s="32"/>
      <c r="T14" s="27"/>
      <c r="U14" s="27"/>
      <c r="V14" s="27"/>
      <c r="W14" s="33"/>
    </row>
    <row r="15" s="1" customFormat="1" ht="27.75" customHeight="1" spans="1:23">
      <c r="A15" s="26" t="s">
        <v>39</v>
      </c>
      <c r="B15" s="23"/>
      <c r="C15" s="23"/>
      <c r="D15" s="24"/>
      <c r="E15" s="27"/>
      <c r="F15" s="27"/>
      <c r="G15" s="24"/>
      <c r="H15" s="28"/>
      <c r="I15" s="28"/>
      <c r="J15" s="28"/>
      <c r="K15" s="28"/>
      <c r="L15" s="28"/>
      <c r="M15" s="28"/>
      <c r="N15" s="28"/>
      <c r="O15" s="28"/>
      <c r="P15" s="27"/>
      <c r="Q15" s="27"/>
      <c r="R15" s="27"/>
      <c r="S15" s="32"/>
      <c r="T15" s="27"/>
      <c r="U15" s="27"/>
      <c r="V15" s="27"/>
      <c r="W15" s="33"/>
    </row>
    <row r="16" s="1" customFormat="1" ht="27.75" customHeight="1" spans="1:23">
      <c r="A16" s="26" t="s">
        <v>40</v>
      </c>
      <c r="B16" s="23">
        <v>87.1</v>
      </c>
      <c r="C16" s="23">
        <v>17.89</v>
      </c>
      <c r="D16" s="24">
        <v>3.8686</v>
      </c>
      <c r="E16" s="27">
        <v>87.03</v>
      </c>
      <c r="F16" s="27">
        <v>17.89</v>
      </c>
      <c r="G16" s="24">
        <v>3.8647</v>
      </c>
      <c r="H16" s="28">
        <v>38.87</v>
      </c>
      <c r="I16" s="28">
        <v>5.84</v>
      </c>
      <c r="J16" s="28"/>
      <c r="K16" s="28">
        <v>0</v>
      </c>
      <c r="L16" s="28">
        <v>0</v>
      </c>
      <c r="M16" s="28">
        <v>79.17</v>
      </c>
      <c r="N16" s="28"/>
      <c r="O16" s="28">
        <v>1.5</v>
      </c>
      <c r="P16" s="27">
        <v>0.52</v>
      </c>
      <c r="Q16" s="27">
        <v>0.07</v>
      </c>
      <c r="R16" s="27">
        <v>0</v>
      </c>
      <c r="S16" s="32">
        <v>1</v>
      </c>
      <c r="T16" s="27"/>
      <c r="U16" s="27">
        <v>0.07</v>
      </c>
      <c r="V16" s="27"/>
      <c r="W16" s="33">
        <v>0</v>
      </c>
    </row>
    <row r="17" s="1" customFormat="1" ht="27.75" customHeight="1" spans="1:23">
      <c r="A17" s="26" t="s">
        <v>41</v>
      </c>
      <c r="B17" s="23"/>
      <c r="C17" s="23"/>
      <c r="D17" s="24"/>
      <c r="E17" s="27"/>
      <c r="F17" s="27"/>
      <c r="G17" s="24"/>
      <c r="H17" s="28"/>
      <c r="I17" s="28"/>
      <c r="J17" s="28"/>
      <c r="K17" s="28"/>
      <c r="L17" s="28"/>
      <c r="M17" s="28"/>
      <c r="N17" s="28"/>
      <c r="O17" s="28"/>
      <c r="P17" s="27"/>
      <c r="Q17" s="27"/>
      <c r="R17" s="27"/>
      <c r="S17" s="32"/>
      <c r="T17" s="27"/>
      <c r="U17" s="27"/>
      <c r="V17" s="27"/>
      <c r="W17" s="33"/>
    </row>
    <row r="18" s="1" customFormat="1" ht="27.75" customHeight="1" spans="1:23">
      <c r="A18" s="26" t="s">
        <v>42</v>
      </c>
      <c r="B18" s="23"/>
      <c r="C18" s="23"/>
      <c r="D18" s="24"/>
      <c r="E18" s="27"/>
      <c r="F18" s="27"/>
      <c r="G18" s="24"/>
      <c r="H18" s="28"/>
      <c r="I18" s="28"/>
      <c r="J18" s="28"/>
      <c r="K18" s="28"/>
      <c r="L18" s="28"/>
      <c r="M18" s="28"/>
      <c r="N18" s="28"/>
      <c r="O18" s="28"/>
      <c r="P18" s="27"/>
      <c r="Q18" s="27"/>
      <c r="R18" s="27"/>
      <c r="S18" s="32"/>
      <c r="T18" s="27"/>
      <c r="U18" s="27"/>
      <c r="V18" s="27"/>
      <c r="W18" s="33"/>
    </row>
    <row r="19" s="1" customFormat="1" ht="27.75" customHeight="1" spans="1:23">
      <c r="A19" s="26" t="s">
        <v>43</v>
      </c>
      <c r="B19" s="23"/>
      <c r="C19" s="23"/>
      <c r="D19" s="24"/>
      <c r="E19" s="27"/>
      <c r="F19" s="27"/>
      <c r="G19" s="24"/>
      <c r="H19" s="28"/>
      <c r="I19" s="28"/>
      <c r="J19" s="28"/>
      <c r="K19" s="28"/>
      <c r="L19" s="28"/>
      <c r="M19" s="28"/>
      <c r="N19" s="28"/>
      <c r="O19" s="28"/>
      <c r="P19" s="27"/>
      <c r="Q19" s="27"/>
      <c r="R19" s="27"/>
      <c r="S19" s="32"/>
      <c r="T19" s="27"/>
      <c r="U19" s="27"/>
      <c r="V19" s="27"/>
      <c r="W19" s="33"/>
    </row>
    <row r="20" s="1" customFormat="1" ht="27.75" customHeight="1" spans="1:23">
      <c r="A20" s="26" t="s">
        <v>44</v>
      </c>
      <c r="B20" s="23"/>
      <c r="C20" s="23"/>
      <c r="D20" s="24"/>
      <c r="E20" s="27"/>
      <c r="F20" s="27"/>
      <c r="G20" s="24"/>
      <c r="H20" s="28"/>
      <c r="I20" s="28"/>
      <c r="J20" s="28"/>
      <c r="K20" s="28"/>
      <c r="L20" s="28"/>
      <c r="M20" s="28"/>
      <c r="N20" s="28"/>
      <c r="O20" s="28"/>
      <c r="P20" s="27"/>
      <c r="Q20" s="27"/>
      <c r="R20" s="27"/>
      <c r="S20" s="32"/>
      <c r="T20" s="27"/>
      <c r="U20" s="27"/>
      <c r="V20" s="27"/>
      <c r="W20" s="33"/>
    </row>
    <row r="21" s="1" customFormat="1" ht="27.75" customHeight="1" spans="1:23">
      <c r="A21" s="26" t="s">
        <v>45</v>
      </c>
      <c r="B21" s="23"/>
      <c r="C21" s="23"/>
      <c r="D21" s="24"/>
      <c r="E21" s="27"/>
      <c r="F21" s="27"/>
      <c r="G21" s="24"/>
      <c r="H21" s="28"/>
      <c r="I21" s="28"/>
      <c r="J21" s="28"/>
      <c r="K21" s="28"/>
      <c r="L21" s="28"/>
      <c r="M21" s="28"/>
      <c r="N21" s="28"/>
      <c r="O21" s="28"/>
      <c r="P21" s="27"/>
      <c r="Q21" s="27"/>
      <c r="R21" s="27"/>
      <c r="S21" s="32"/>
      <c r="T21" s="27"/>
      <c r="U21" s="27"/>
      <c r="V21" s="27"/>
      <c r="W21" s="33"/>
    </row>
    <row r="22" s="1" customFormat="1" ht="27.75" customHeight="1" spans="1:23">
      <c r="A22" s="26" t="s">
        <v>46</v>
      </c>
      <c r="B22" s="23">
        <v>30.56</v>
      </c>
      <c r="C22" s="23">
        <v>33.76</v>
      </c>
      <c r="D22" s="24">
        <v>-0.0948</v>
      </c>
      <c r="E22" s="27">
        <v>29.83</v>
      </c>
      <c r="F22" s="27">
        <v>33.54</v>
      </c>
      <c r="G22" s="24">
        <v>-0.1106</v>
      </c>
      <c r="H22" s="28">
        <v>0</v>
      </c>
      <c r="I22" s="28">
        <v>23.25</v>
      </c>
      <c r="J22" s="28"/>
      <c r="K22" s="28">
        <v>0</v>
      </c>
      <c r="L22" s="28">
        <v>0.28</v>
      </c>
      <c r="M22" s="28">
        <v>5.76</v>
      </c>
      <c r="N22" s="28"/>
      <c r="O22" s="28">
        <v>0.54</v>
      </c>
      <c r="P22" s="27">
        <v>0</v>
      </c>
      <c r="Q22" s="27">
        <v>0.74</v>
      </c>
      <c r="R22" s="27">
        <v>0.22</v>
      </c>
      <c r="S22" s="32">
        <v>2.3636</v>
      </c>
      <c r="T22" s="27"/>
      <c r="U22" s="27">
        <v>0.73</v>
      </c>
      <c r="V22" s="27"/>
      <c r="W22" s="33">
        <v>0.01</v>
      </c>
    </row>
    <row r="23" s="1" customFormat="1" ht="27.75" customHeight="1" spans="1:23">
      <c r="A23" s="26" t="s">
        <v>47</v>
      </c>
      <c r="B23" s="23"/>
      <c r="C23" s="23"/>
      <c r="D23" s="24"/>
      <c r="E23" s="27"/>
      <c r="F23" s="27"/>
      <c r="G23" s="24"/>
      <c r="H23" s="28"/>
      <c r="I23" s="28"/>
      <c r="J23" s="28"/>
      <c r="K23" s="28"/>
      <c r="L23" s="28"/>
      <c r="M23" s="28"/>
      <c r="N23" s="28"/>
      <c r="O23" s="28"/>
      <c r="P23" s="27"/>
      <c r="Q23" s="27"/>
      <c r="R23" s="27"/>
      <c r="S23" s="32"/>
      <c r="T23" s="27"/>
      <c r="U23" s="27"/>
      <c r="V23" s="27"/>
      <c r="W23" s="33"/>
    </row>
    <row r="24" s="1" customFormat="1" ht="27.75" customHeight="1" spans="1:23">
      <c r="A24" s="26" t="s">
        <v>48</v>
      </c>
      <c r="B24" s="23"/>
      <c r="C24" s="23"/>
      <c r="D24" s="24"/>
      <c r="E24" s="27"/>
      <c r="F24" s="27"/>
      <c r="G24" s="24"/>
      <c r="H24" s="28"/>
      <c r="I24" s="28"/>
      <c r="J24" s="28"/>
      <c r="K24" s="28"/>
      <c r="L24" s="28"/>
      <c r="M24" s="28"/>
      <c r="N24" s="28"/>
      <c r="O24" s="28"/>
      <c r="P24" s="27"/>
      <c r="Q24" s="27"/>
      <c r="R24" s="27"/>
      <c r="S24" s="32"/>
      <c r="T24" s="27"/>
      <c r="U24" s="27"/>
      <c r="V24" s="27"/>
      <c r="W24" s="33"/>
    </row>
    <row r="25" s="1" customFormat="1" ht="27.75" customHeight="1" spans="1:23">
      <c r="A25" s="26" t="s">
        <v>49</v>
      </c>
      <c r="B25" s="23"/>
      <c r="C25" s="23"/>
      <c r="D25" s="24"/>
      <c r="E25" s="27"/>
      <c r="F25" s="27"/>
      <c r="G25" s="24"/>
      <c r="H25" s="28"/>
      <c r="I25" s="28"/>
      <c r="J25" s="28"/>
      <c r="K25" s="28"/>
      <c r="L25" s="28"/>
      <c r="M25" s="28"/>
      <c r="N25" s="28"/>
      <c r="O25" s="28"/>
      <c r="P25" s="27"/>
      <c r="Q25" s="27"/>
      <c r="R25" s="27"/>
      <c r="S25" s="32"/>
      <c r="T25" s="27"/>
      <c r="U25" s="27"/>
      <c r="V25" s="27"/>
      <c r="W25" s="33"/>
    </row>
    <row r="26" s="1" customFormat="1" ht="27.75" customHeight="1" spans="1:23">
      <c r="A26" s="29" t="s">
        <v>80</v>
      </c>
      <c r="B26" s="23">
        <v>201.63</v>
      </c>
      <c r="C26" s="23">
        <v>303.2</v>
      </c>
      <c r="D26" s="24">
        <v>-0.335</v>
      </c>
      <c r="E26" s="23">
        <v>200.66</v>
      </c>
      <c r="F26" s="23">
        <v>302.98</v>
      </c>
      <c r="G26" s="24">
        <v>-0.3377</v>
      </c>
      <c r="H26" s="23">
        <v>90.61</v>
      </c>
      <c r="I26" s="23">
        <v>68.88</v>
      </c>
      <c r="J26" s="23">
        <v>0</v>
      </c>
      <c r="K26" s="23">
        <v>18.67</v>
      </c>
      <c r="L26" s="23">
        <v>0.28</v>
      </c>
      <c r="M26" s="23">
        <v>126.91</v>
      </c>
      <c r="N26" s="23">
        <v>0</v>
      </c>
      <c r="O26" s="23">
        <v>4.07</v>
      </c>
      <c r="P26" s="23">
        <v>0.52</v>
      </c>
      <c r="Q26" s="23">
        <v>0.97</v>
      </c>
      <c r="R26" s="23">
        <v>0.22</v>
      </c>
      <c r="S26" s="32">
        <v>3.4091</v>
      </c>
      <c r="T26" s="27"/>
      <c r="U26" s="23">
        <v>0.94</v>
      </c>
      <c r="V26" s="27"/>
      <c r="W26" s="33">
        <v>0.03</v>
      </c>
    </row>
  </sheetData>
  <mergeCells count="15">
    <mergeCell ref="A2:W2"/>
    <mergeCell ref="A3:W3"/>
    <mergeCell ref="B4:W4"/>
    <mergeCell ref="E5:P5"/>
    <mergeCell ref="Q5:W5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55" zoomScaleNormal="55" workbookViewId="0">
      <selection activeCell="A1" sqref="$A1:$XFD1048576"/>
    </sheetView>
  </sheetViews>
  <sheetFormatPr defaultColWidth="9" defaultRowHeight="14.25"/>
  <cols>
    <col min="1" max="1" width="8.125" style="1" customWidth="1"/>
    <col min="2" max="3" width="9.5" style="1" customWidth="1"/>
    <col min="4" max="4" width="7.875" style="2" customWidth="1"/>
    <col min="5" max="6" width="7.75" style="1" customWidth="1"/>
    <col min="7" max="7" width="7.75" style="2" customWidth="1"/>
    <col min="8" max="10" width="7.75" style="1" customWidth="1"/>
    <col min="11" max="11" width="10.125" style="1" customWidth="1"/>
    <col min="12" max="12" width="9" style="1" customWidth="1"/>
    <col min="13" max="13" width="8.625" style="1" customWidth="1"/>
    <col min="14" max="16" width="7.75" style="1" customWidth="1"/>
    <col min="17" max="18" width="7.875" style="1" customWidth="1"/>
    <col min="19" max="19" width="7.875" style="2" customWidth="1"/>
    <col min="20" max="23" width="7.875" style="1" customWidth="1"/>
    <col min="24" max="16384" width="9" style="1"/>
  </cols>
  <sheetData>
    <row r="1" s="1" customFormat="1" ht="30" customHeight="1" spans="1:20">
      <c r="A1" s="3" t="s">
        <v>52</v>
      </c>
      <c r="D1" s="2"/>
      <c r="G1" s="2"/>
      <c r="Q1" s="30"/>
      <c r="R1" s="30"/>
      <c r="S1" s="31"/>
      <c r="T1" s="30"/>
    </row>
    <row r="2" s="1" customFormat="1" ht="27.75" customHeight="1" spans="1:23">
      <c r="A2" s="4" t="s">
        <v>157</v>
      </c>
      <c r="B2" s="4"/>
      <c r="C2" s="4"/>
      <c r="D2" s="5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  <c r="V2" s="4"/>
      <c r="W2" s="4"/>
    </row>
    <row r="3" s="1" customFormat="1" ht="27.75" customHeight="1" spans="1:23">
      <c r="A3" s="6" t="s">
        <v>165</v>
      </c>
      <c r="B3" s="6"/>
      <c r="C3" s="6"/>
      <c r="D3" s="7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6"/>
    </row>
    <row r="4" s="1" customFormat="1" ht="27.75" customHeight="1" spans="1:23">
      <c r="A4" s="8" t="s">
        <v>55</v>
      </c>
      <c r="B4" s="9" t="s">
        <v>166</v>
      </c>
      <c r="C4" s="10"/>
      <c r="D4" s="11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0"/>
      <c r="U4" s="10"/>
      <c r="V4" s="10"/>
      <c r="W4" s="10"/>
    </row>
    <row r="5" s="1" customFormat="1" ht="27.75" customHeight="1" spans="1:23">
      <c r="A5" s="12"/>
      <c r="B5" s="13" t="s">
        <v>83</v>
      </c>
      <c r="C5" s="8" t="s">
        <v>158</v>
      </c>
      <c r="D5" s="14" t="s">
        <v>59</v>
      </c>
      <c r="E5" s="13" t="s">
        <v>60</v>
      </c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 t="s">
        <v>61</v>
      </c>
      <c r="R5" s="13"/>
      <c r="S5" s="14"/>
      <c r="T5" s="13"/>
      <c r="U5" s="13"/>
      <c r="V5" s="13"/>
      <c r="W5" s="13"/>
    </row>
    <row r="6" s="1" customFormat="1" ht="27.75" customHeight="1" spans="1:23">
      <c r="A6" s="12"/>
      <c r="B6" s="13"/>
      <c r="C6" s="12"/>
      <c r="D6" s="14"/>
      <c r="E6" s="15" t="s">
        <v>62</v>
      </c>
      <c r="F6" s="16" t="s">
        <v>155</v>
      </c>
      <c r="G6" s="17" t="s">
        <v>59</v>
      </c>
      <c r="H6" s="18" t="s">
        <v>64</v>
      </c>
      <c r="I6" s="18" t="s">
        <v>65</v>
      </c>
      <c r="J6" s="18" t="s">
        <v>66</v>
      </c>
      <c r="K6" s="18" t="s">
        <v>67</v>
      </c>
      <c r="L6" s="18" t="s">
        <v>68</v>
      </c>
      <c r="M6" s="18" t="s">
        <v>69</v>
      </c>
      <c r="N6" s="18" t="s">
        <v>70</v>
      </c>
      <c r="O6" s="18" t="s">
        <v>71</v>
      </c>
      <c r="P6" s="18" t="s">
        <v>72</v>
      </c>
      <c r="Q6" s="15" t="s">
        <v>73</v>
      </c>
      <c r="R6" s="16" t="s">
        <v>156</v>
      </c>
      <c r="S6" s="17" t="s">
        <v>59</v>
      </c>
      <c r="T6" s="18" t="s">
        <v>74</v>
      </c>
      <c r="U6" s="18" t="s">
        <v>75</v>
      </c>
      <c r="V6" s="18" t="s">
        <v>76</v>
      </c>
      <c r="W6" s="18" t="s">
        <v>77</v>
      </c>
    </row>
    <row r="7" s="1" customFormat="1" ht="27.75" customHeight="1" spans="1:23">
      <c r="A7" s="19"/>
      <c r="B7" s="13"/>
      <c r="C7" s="19"/>
      <c r="D7" s="14"/>
      <c r="E7" s="15"/>
      <c r="F7" s="20"/>
      <c r="G7" s="21"/>
      <c r="H7" s="18" t="s">
        <v>78</v>
      </c>
      <c r="I7" s="18" t="s">
        <v>78</v>
      </c>
      <c r="J7" s="18" t="s">
        <v>78</v>
      </c>
      <c r="K7" s="18" t="s">
        <v>78</v>
      </c>
      <c r="L7" s="18" t="s">
        <v>78</v>
      </c>
      <c r="M7" s="18" t="s">
        <v>78</v>
      </c>
      <c r="N7" s="18" t="s">
        <v>78</v>
      </c>
      <c r="O7" s="18" t="s">
        <v>78</v>
      </c>
      <c r="P7" s="18" t="s">
        <v>78</v>
      </c>
      <c r="Q7" s="15"/>
      <c r="R7" s="20"/>
      <c r="S7" s="21"/>
      <c r="T7" s="18" t="s">
        <v>78</v>
      </c>
      <c r="U7" s="18" t="s">
        <v>78</v>
      </c>
      <c r="V7" s="18" t="s">
        <v>78</v>
      </c>
      <c r="W7" s="18" t="s">
        <v>78</v>
      </c>
    </row>
    <row r="8" s="1" customFormat="1" ht="27.75" customHeight="1" spans="1:23">
      <c r="A8" s="22" t="s">
        <v>79</v>
      </c>
      <c r="B8" s="23">
        <v>36.35</v>
      </c>
      <c r="C8" s="23">
        <v>58.28</v>
      </c>
      <c r="D8" s="24">
        <v>-0.3763</v>
      </c>
      <c r="E8" s="25">
        <v>36.22</v>
      </c>
      <c r="F8" s="25">
        <v>58.28</v>
      </c>
      <c r="G8" s="24">
        <v>-0.3785</v>
      </c>
      <c r="H8" s="25">
        <v>24.82</v>
      </c>
      <c r="I8" s="25">
        <v>8.91</v>
      </c>
      <c r="J8" s="25"/>
      <c r="K8" s="25">
        <v>2.82</v>
      </c>
      <c r="L8" s="25">
        <v>0</v>
      </c>
      <c r="M8" s="25">
        <v>25.86</v>
      </c>
      <c r="N8" s="25"/>
      <c r="O8" s="25">
        <v>1.45</v>
      </c>
      <c r="P8" s="25">
        <v>0</v>
      </c>
      <c r="Q8" s="27">
        <v>0.13</v>
      </c>
      <c r="R8" s="27">
        <v>0</v>
      </c>
      <c r="S8" s="32">
        <v>0</v>
      </c>
      <c r="T8" s="25"/>
      <c r="U8" s="25">
        <v>0.12</v>
      </c>
      <c r="V8" s="25"/>
      <c r="W8" s="25">
        <v>0.01</v>
      </c>
    </row>
    <row r="9" s="1" customFormat="1" ht="27.75" customHeight="1" spans="1:23">
      <c r="A9" s="26" t="s">
        <v>33</v>
      </c>
      <c r="B9" s="23"/>
      <c r="C9" s="23"/>
      <c r="D9" s="24"/>
      <c r="E9" s="27"/>
      <c r="F9" s="27"/>
      <c r="G9" s="24"/>
      <c r="H9" s="28"/>
      <c r="I9" s="28"/>
      <c r="J9" s="28"/>
      <c r="K9" s="28"/>
      <c r="L9" s="28"/>
      <c r="M9" s="28"/>
      <c r="N9" s="28"/>
      <c r="O9" s="28"/>
      <c r="P9" s="27"/>
      <c r="Q9" s="27"/>
      <c r="R9" s="27"/>
      <c r="S9" s="32"/>
      <c r="T9" s="27"/>
      <c r="U9" s="27"/>
      <c r="V9" s="27"/>
      <c r="W9" s="33"/>
    </row>
    <row r="10" s="1" customFormat="1" ht="27.75" customHeight="1" spans="1:23">
      <c r="A10" s="26" t="s">
        <v>34</v>
      </c>
      <c r="B10" s="23"/>
      <c r="C10" s="23"/>
      <c r="D10" s="24"/>
      <c r="E10" s="27"/>
      <c r="F10" s="27"/>
      <c r="G10" s="24"/>
      <c r="H10" s="28"/>
      <c r="I10" s="28"/>
      <c r="J10" s="28"/>
      <c r="K10" s="28"/>
      <c r="L10" s="28"/>
      <c r="M10" s="28"/>
      <c r="N10" s="28"/>
      <c r="O10" s="28"/>
      <c r="P10" s="27"/>
      <c r="Q10" s="27"/>
      <c r="R10" s="27"/>
      <c r="S10" s="32"/>
      <c r="T10" s="27"/>
      <c r="U10" s="27"/>
      <c r="V10" s="27"/>
      <c r="W10" s="33"/>
    </row>
    <row r="11" s="1" customFormat="1" ht="27.75" customHeight="1" spans="1:23">
      <c r="A11" s="26" t="s">
        <v>35</v>
      </c>
      <c r="B11" s="23"/>
      <c r="C11" s="23"/>
      <c r="D11" s="24"/>
      <c r="E11" s="27"/>
      <c r="F11" s="27"/>
      <c r="G11" s="24"/>
      <c r="H11" s="28"/>
      <c r="I11" s="28"/>
      <c r="J11" s="28"/>
      <c r="K11" s="28"/>
      <c r="L11" s="28"/>
      <c r="M11" s="28"/>
      <c r="N11" s="28"/>
      <c r="O11" s="28"/>
      <c r="P11" s="27"/>
      <c r="Q11" s="27"/>
      <c r="R11" s="27"/>
      <c r="S11" s="32"/>
      <c r="T11" s="27"/>
      <c r="U11" s="27"/>
      <c r="V11" s="27"/>
      <c r="W11" s="33"/>
    </row>
    <row r="12" s="1" customFormat="1" ht="27.75" customHeight="1" spans="1:23">
      <c r="A12" s="26" t="s">
        <v>36</v>
      </c>
      <c r="B12" s="23"/>
      <c r="C12" s="23"/>
      <c r="D12" s="24"/>
      <c r="E12" s="27"/>
      <c r="F12" s="27"/>
      <c r="G12" s="24"/>
      <c r="H12" s="28"/>
      <c r="I12" s="28"/>
      <c r="J12" s="28"/>
      <c r="K12" s="28"/>
      <c r="L12" s="28"/>
      <c r="M12" s="28"/>
      <c r="N12" s="28"/>
      <c r="O12" s="28"/>
      <c r="P12" s="27"/>
      <c r="Q12" s="27"/>
      <c r="R12" s="27"/>
      <c r="S12" s="32"/>
      <c r="T12" s="27"/>
      <c r="U12" s="27"/>
      <c r="V12" s="27"/>
      <c r="W12" s="33"/>
    </row>
    <row r="13" s="1" customFormat="1" ht="27.75" customHeight="1" spans="1:23">
      <c r="A13" s="26" t="s">
        <v>37</v>
      </c>
      <c r="B13" s="23"/>
      <c r="C13" s="23"/>
      <c r="D13" s="24"/>
      <c r="E13" s="27"/>
      <c r="F13" s="27"/>
      <c r="G13" s="24"/>
      <c r="H13" s="28"/>
      <c r="I13" s="28"/>
      <c r="J13" s="28"/>
      <c r="K13" s="28"/>
      <c r="L13" s="28"/>
      <c r="M13" s="28"/>
      <c r="N13" s="28"/>
      <c r="O13" s="28"/>
      <c r="P13" s="27"/>
      <c r="Q13" s="27"/>
      <c r="R13" s="27"/>
      <c r="S13" s="32"/>
      <c r="T13" s="27"/>
      <c r="U13" s="27"/>
      <c r="V13" s="27"/>
      <c r="W13" s="33"/>
    </row>
    <row r="14" s="1" customFormat="1" ht="27.75" customHeight="1" spans="1:23">
      <c r="A14" s="26" t="s">
        <v>38</v>
      </c>
      <c r="B14" s="23"/>
      <c r="C14" s="23"/>
      <c r="D14" s="24"/>
      <c r="E14" s="27"/>
      <c r="F14" s="27"/>
      <c r="G14" s="24"/>
      <c r="H14" s="28"/>
      <c r="I14" s="28"/>
      <c r="J14" s="28"/>
      <c r="K14" s="28"/>
      <c r="L14" s="28"/>
      <c r="M14" s="28"/>
      <c r="N14" s="28"/>
      <c r="O14" s="28"/>
      <c r="P14" s="27"/>
      <c r="Q14" s="27"/>
      <c r="R14" s="27"/>
      <c r="S14" s="32"/>
      <c r="T14" s="27"/>
      <c r="U14" s="27"/>
      <c r="V14" s="27"/>
      <c r="W14" s="33"/>
    </row>
    <row r="15" s="1" customFormat="1" ht="27.75" customHeight="1" spans="1:23">
      <c r="A15" s="26" t="s">
        <v>39</v>
      </c>
      <c r="B15" s="23"/>
      <c r="C15" s="23"/>
      <c r="D15" s="24"/>
      <c r="E15" s="27"/>
      <c r="F15" s="27"/>
      <c r="G15" s="24"/>
      <c r="H15" s="28"/>
      <c r="I15" s="28"/>
      <c r="J15" s="28"/>
      <c r="K15" s="28"/>
      <c r="L15" s="28"/>
      <c r="M15" s="28"/>
      <c r="N15" s="28"/>
      <c r="O15" s="28"/>
      <c r="P15" s="27"/>
      <c r="Q15" s="27"/>
      <c r="R15" s="27"/>
      <c r="S15" s="32"/>
      <c r="T15" s="27"/>
      <c r="U15" s="27"/>
      <c r="V15" s="27"/>
      <c r="W15" s="33"/>
    </row>
    <row r="16" s="1" customFormat="1" ht="27.75" customHeight="1" spans="1:23">
      <c r="A16" s="26" t="s">
        <v>40</v>
      </c>
      <c r="B16" s="23">
        <v>57.36</v>
      </c>
      <c r="C16" s="23">
        <v>7.05</v>
      </c>
      <c r="D16" s="24">
        <v>7.1362</v>
      </c>
      <c r="E16" s="27">
        <v>57.33</v>
      </c>
      <c r="F16" s="27">
        <v>7.05</v>
      </c>
      <c r="G16" s="24">
        <v>7.1319</v>
      </c>
      <c r="H16" s="28">
        <v>27.15</v>
      </c>
      <c r="I16" s="28">
        <v>1.4</v>
      </c>
      <c r="J16" s="28"/>
      <c r="K16" s="28">
        <v>0</v>
      </c>
      <c r="L16" s="28">
        <v>0</v>
      </c>
      <c r="M16" s="28">
        <v>55.41</v>
      </c>
      <c r="N16" s="28"/>
      <c r="O16" s="28">
        <v>0</v>
      </c>
      <c r="P16" s="27">
        <v>0.52</v>
      </c>
      <c r="Q16" s="27">
        <v>0.04</v>
      </c>
      <c r="R16" s="27">
        <v>0</v>
      </c>
      <c r="S16" s="32">
        <v>0</v>
      </c>
      <c r="T16" s="27"/>
      <c r="U16" s="27">
        <v>0.04</v>
      </c>
      <c r="V16" s="27"/>
      <c r="W16" s="33">
        <v>0</v>
      </c>
    </row>
    <row r="17" s="1" customFormat="1" ht="27.75" customHeight="1" spans="1:23">
      <c r="A17" s="26" t="s">
        <v>41</v>
      </c>
      <c r="B17" s="23"/>
      <c r="C17" s="23"/>
      <c r="D17" s="24"/>
      <c r="E17" s="27"/>
      <c r="F17" s="27"/>
      <c r="G17" s="24"/>
      <c r="H17" s="28"/>
      <c r="I17" s="28"/>
      <c r="J17" s="28"/>
      <c r="K17" s="28"/>
      <c r="L17" s="28"/>
      <c r="M17" s="28"/>
      <c r="N17" s="28"/>
      <c r="O17" s="28"/>
      <c r="P17" s="27"/>
      <c r="Q17" s="27"/>
      <c r="R17" s="27"/>
      <c r="S17" s="32"/>
      <c r="T17" s="27"/>
      <c r="U17" s="27"/>
      <c r="V17" s="27"/>
      <c r="W17" s="33"/>
    </row>
    <row r="18" s="1" customFormat="1" ht="27.75" customHeight="1" spans="1:23">
      <c r="A18" s="26" t="s">
        <v>42</v>
      </c>
      <c r="B18" s="23"/>
      <c r="C18" s="23"/>
      <c r="D18" s="24"/>
      <c r="E18" s="27"/>
      <c r="F18" s="27"/>
      <c r="G18" s="24"/>
      <c r="H18" s="28"/>
      <c r="I18" s="28"/>
      <c r="J18" s="28"/>
      <c r="K18" s="28"/>
      <c r="L18" s="28"/>
      <c r="M18" s="28"/>
      <c r="N18" s="28"/>
      <c r="O18" s="28"/>
      <c r="P18" s="27"/>
      <c r="Q18" s="27"/>
      <c r="R18" s="27"/>
      <c r="S18" s="32"/>
      <c r="T18" s="27"/>
      <c r="U18" s="27"/>
      <c r="V18" s="27"/>
      <c r="W18" s="33"/>
    </row>
    <row r="19" s="1" customFormat="1" ht="27.75" customHeight="1" spans="1:23">
      <c r="A19" s="26" t="s">
        <v>43</v>
      </c>
      <c r="B19" s="23"/>
      <c r="C19" s="23"/>
      <c r="D19" s="24"/>
      <c r="E19" s="27"/>
      <c r="F19" s="27"/>
      <c r="G19" s="24"/>
      <c r="H19" s="28"/>
      <c r="I19" s="28"/>
      <c r="J19" s="28"/>
      <c r="K19" s="28"/>
      <c r="L19" s="28"/>
      <c r="M19" s="28"/>
      <c r="N19" s="28"/>
      <c r="O19" s="28"/>
      <c r="P19" s="27"/>
      <c r="Q19" s="27"/>
      <c r="R19" s="27"/>
      <c r="S19" s="32"/>
      <c r="T19" s="27"/>
      <c r="U19" s="27"/>
      <c r="V19" s="27"/>
      <c r="W19" s="33"/>
    </row>
    <row r="20" s="1" customFormat="1" ht="27.75" customHeight="1" spans="1:23">
      <c r="A20" s="26" t="s">
        <v>44</v>
      </c>
      <c r="B20" s="23"/>
      <c r="C20" s="23"/>
      <c r="D20" s="24"/>
      <c r="E20" s="27"/>
      <c r="F20" s="27"/>
      <c r="G20" s="24"/>
      <c r="H20" s="28"/>
      <c r="I20" s="28"/>
      <c r="J20" s="28"/>
      <c r="K20" s="28"/>
      <c r="L20" s="28"/>
      <c r="M20" s="28"/>
      <c r="N20" s="28"/>
      <c r="O20" s="28"/>
      <c r="P20" s="27"/>
      <c r="Q20" s="27"/>
      <c r="R20" s="27"/>
      <c r="S20" s="32"/>
      <c r="T20" s="27"/>
      <c r="U20" s="27"/>
      <c r="V20" s="27"/>
      <c r="W20" s="33"/>
    </row>
    <row r="21" s="1" customFormat="1" ht="27.75" customHeight="1" spans="1:23">
      <c r="A21" s="26" t="s">
        <v>45</v>
      </c>
      <c r="B21" s="23"/>
      <c r="C21" s="23"/>
      <c r="D21" s="24"/>
      <c r="E21" s="27"/>
      <c r="F21" s="27"/>
      <c r="G21" s="24"/>
      <c r="H21" s="28"/>
      <c r="I21" s="28"/>
      <c r="J21" s="28"/>
      <c r="K21" s="28"/>
      <c r="L21" s="28"/>
      <c r="M21" s="28"/>
      <c r="N21" s="28"/>
      <c r="O21" s="28"/>
      <c r="P21" s="27"/>
      <c r="Q21" s="27"/>
      <c r="R21" s="27"/>
      <c r="S21" s="32"/>
      <c r="T21" s="27"/>
      <c r="U21" s="27"/>
      <c r="V21" s="27"/>
      <c r="W21" s="33"/>
    </row>
    <row r="22" s="1" customFormat="1" ht="27.75" customHeight="1" spans="1:23">
      <c r="A22" s="26" t="s">
        <v>46</v>
      </c>
      <c r="B22" s="23">
        <v>8.43</v>
      </c>
      <c r="C22" s="23">
        <v>10.54</v>
      </c>
      <c r="D22" s="24">
        <v>-0.2002</v>
      </c>
      <c r="E22" s="27">
        <v>8.11</v>
      </c>
      <c r="F22" s="27">
        <v>10.42</v>
      </c>
      <c r="G22" s="24">
        <v>-0.2217</v>
      </c>
      <c r="H22" s="28">
        <v>0</v>
      </c>
      <c r="I22" s="28">
        <v>5.36</v>
      </c>
      <c r="J22" s="28"/>
      <c r="K22" s="28">
        <v>0</v>
      </c>
      <c r="L22" s="28">
        <v>0.28</v>
      </c>
      <c r="M22" s="28">
        <v>2.47</v>
      </c>
      <c r="N22" s="28"/>
      <c r="O22" s="28">
        <v>0</v>
      </c>
      <c r="P22" s="27">
        <v>0</v>
      </c>
      <c r="Q22" s="27">
        <v>0.31</v>
      </c>
      <c r="R22" s="27">
        <v>0.12</v>
      </c>
      <c r="S22" s="32">
        <v>1.5833</v>
      </c>
      <c r="T22" s="27"/>
      <c r="U22" s="27">
        <v>0.31</v>
      </c>
      <c r="V22" s="27"/>
      <c r="W22" s="33">
        <v>0</v>
      </c>
    </row>
    <row r="23" s="1" customFormat="1" ht="27.75" customHeight="1" spans="1:23">
      <c r="A23" s="26" t="s">
        <v>47</v>
      </c>
      <c r="B23" s="23"/>
      <c r="C23" s="23"/>
      <c r="D23" s="24"/>
      <c r="E23" s="27"/>
      <c r="F23" s="27"/>
      <c r="G23" s="24"/>
      <c r="H23" s="28"/>
      <c r="I23" s="28"/>
      <c r="J23" s="28"/>
      <c r="K23" s="28"/>
      <c r="L23" s="28"/>
      <c r="M23" s="28"/>
      <c r="N23" s="28"/>
      <c r="O23" s="28"/>
      <c r="P23" s="27"/>
      <c r="Q23" s="27"/>
      <c r="R23" s="27"/>
      <c r="S23" s="32"/>
      <c r="T23" s="27"/>
      <c r="U23" s="27"/>
      <c r="V23" s="27"/>
      <c r="W23" s="33"/>
    </row>
    <row r="24" s="1" customFormat="1" ht="27.75" customHeight="1" spans="1:23">
      <c r="A24" s="26" t="s">
        <v>48</v>
      </c>
      <c r="B24" s="23"/>
      <c r="C24" s="23"/>
      <c r="D24" s="24"/>
      <c r="E24" s="27"/>
      <c r="F24" s="27"/>
      <c r="G24" s="24"/>
      <c r="H24" s="28"/>
      <c r="I24" s="28"/>
      <c r="J24" s="28"/>
      <c r="K24" s="28"/>
      <c r="L24" s="28"/>
      <c r="M24" s="28"/>
      <c r="N24" s="28"/>
      <c r="O24" s="28"/>
      <c r="P24" s="27"/>
      <c r="Q24" s="27"/>
      <c r="R24" s="27"/>
      <c r="S24" s="32"/>
      <c r="T24" s="27"/>
      <c r="U24" s="27"/>
      <c r="V24" s="27"/>
      <c r="W24" s="33"/>
    </row>
    <row r="25" s="1" customFormat="1" ht="27.75" customHeight="1" spans="1:23">
      <c r="A25" s="26" t="s">
        <v>49</v>
      </c>
      <c r="B25" s="23"/>
      <c r="C25" s="23"/>
      <c r="D25" s="24"/>
      <c r="E25" s="27"/>
      <c r="F25" s="27"/>
      <c r="G25" s="24"/>
      <c r="H25" s="28"/>
      <c r="I25" s="28"/>
      <c r="J25" s="28"/>
      <c r="K25" s="28"/>
      <c r="L25" s="28"/>
      <c r="M25" s="28"/>
      <c r="N25" s="28"/>
      <c r="O25" s="28"/>
      <c r="P25" s="27"/>
      <c r="Q25" s="27"/>
      <c r="R25" s="27"/>
      <c r="S25" s="32"/>
      <c r="T25" s="27"/>
      <c r="U25" s="27"/>
      <c r="V25" s="27"/>
      <c r="W25" s="33"/>
    </row>
    <row r="26" s="1" customFormat="1" ht="27.75" customHeight="1" spans="1:23">
      <c r="A26" s="29" t="s">
        <v>80</v>
      </c>
      <c r="B26" s="23">
        <v>102.14</v>
      </c>
      <c r="C26" s="23">
        <v>75.87</v>
      </c>
      <c r="D26" s="24">
        <v>0.3463</v>
      </c>
      <c r="E26" s="23">
        <v>101.66</v>
      </c>
      <c r="F26" s="23">
        <v>75.75</v>
      </c>
      <c r="G26" s="24">
        <v>0.342</v>
      </c>
      <c r="H26" s="23">
        <v>51.97</v>
      </c>
      <c r="I26" s="23">
        <v>15.67</v>
      </c>
      <c r="J26" s="23">
        <v>0</v>
      </c>
      <c r="K26" s="23">
        <v>2.82</v>
      </c>
      <c r="L26" s="23">
        <v>0.28</v>
      </c>
      <c r="M26" s="23">
        <v>83.74</v>
      </c>
      <c r="N26" s="23">
        <v>0</v>
      </c>
      <c r="O26" s="23">
        <v>1.45</v>
      </c>
      <c r="P26" s="23">
        <v>0.52</v>
      </c>
      <c r="Q26" s="23">
        <v>0.48</v>
      </c>
      <c r="R26" s="23">
        <v>0.12</v>
      </c>
      <c r="S26" s="32">
        <v>3</v>
      </c>
      <c r="T26" s="27"/>
      <c r="U26" s="23">
        <v>0.47</v>
      </c>
      <c r="V26" s="27"/>
      <c r="W26" s="33">
        <v>0.01</v>
      </c>
    </row>
  </sheetData>
  <mergeCells count="15">
    <mergeCell ref="A2:W2"/>
    <mergeCell ref="A3:W3"/>
    <mergeCell ref="B4:W4"/>
    <mergeCell ref="E5:O5"/>
    <mergeCell ref="Q5:W5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55" zoomScaleNormal="55" workbookViewId="0">
      <selection activeCell="B26" sqref="B26:W26"/>
    </sheetView>
  </sheetViews>
  <sheetFormatPr defaultColWidth="9" defaultRowHeight="14.25"/>
  <cols>
    <col min="1" max="1" width="8.125" style="1" customWidth="1"/>
    <col min="2" max="3" width="11.75" style="1" customWidth="1"/>
    <col min="4" max="4" width="7.875" style="2" customWidth="1"/>
    <col min="5" max="6" width="11.625" style="1" customWidth="1"/>
    <col min="7" max="7" width="8.5" style="2" customWidth="1"/>
    <col min="8" max="9" width="10.25" style="1" customWidth="1"/>
    <col min="10" max="10" width="7.75" style="1" customWidth="1"/>
    <col min="11" max="11" width="11" style="1" customWidth="1"/>
    <col min="12" max="12" width="9.5" style="1" customWidth="1"/>
    <col min="13" max="13" width="9.125" style="1" customWidth="1"/>
    <col min="14" max="15" width="10.25" style="1" customWidth="1"/>
    <col min="16" max="16" width="9.375" style="1" customWidth="1"/>
    <col min="17" max="18" width="10.25" style="1" customWidth="1"/>
    <col min="19" max="19" width="7.875" style="2" customWidth="1"/>
    <col min="20" max="20" width="9" style="1"/>
    <col min="21" max="21" width="11.25" style="1" customWidth="1"/>
    <col min="22" max="22" width="9.375" style="1" customWidth="1"/>
    <col min="23" max="23" width="10.25" style="1" customWidth="1"/>
    <col min="24" max="16384" width="9" style="1"/>
  </cols>
  <sheetData>
    <row r="1" s="1" customFormat="1" ht="30" customHeight="1" spans="1:20">
      <c r="A1" s="3" t="s">
        <v>145</v>
      </c>
      <c r="D1" s="2"/>
      <c r="G1" s="2"/>
      <c r="Q1" s="30"/>
      <c r="R1" s="30"/>
      <c r="S1" s="31"/>
      <c r="T1" s="30"/>
    </row>
    <row r="2" s="1" customFormat="1" ht="27.75" customHeight="1" spans="1:23">
      <c r="A2" s="34" t="s">
        <v>151</v>
      </c>
      <c r="B2" s="34"/>
      <c r="C2" s="34"/>
      <c r="D2" s="201"/>
      <c r="E2" s="34"/>
      <c r="F2" s="34"/>
      <c r="G2" s="201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201"/>
      <c r="T2" s="34"/>
      <c r="U2" s="34"/>
      <c r="V2" s="34"/>
      <c r="W2" s="34"/>
    </row>
    <row r="3" s="1" customFormat="1" ht="27.75" customHeight="1" spans="1:23">
      <c r="A3" s="35" t="s">
        <v>167</v>
      </c>
      <c r="B3" s="35"/>
      <c r="C3" s="35"/>
      <c r="D3" s="88"/>
      <c r="E3" s="35"/>
      <c r="F3" s="35"/>
      <c r="G3" s="88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88"/>
      <c r="T3" s="35"/>
      <c r="U3" s="35"/>
      <c r="V3" s="35"/>
      <c r="W3" s="35"/>
    </row>
    <row r="4" s="1" customFormat="1" ht="27.75" customHeight="1" spans="1:23">
      <c r="A4" s="8" t="s">
        <v>55</v>
      </c>
      <c r="B4" s="9" t="s">
        <v>168</v>
      </c>
      <c r="C4" s="10"/>
      <c r="D4" s="11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0"/>
      <c r="U4" s="10"/>
      <c r="V4" s="10"/>
      <c r="W4" s="10"/>
    </row>
    <row r="5" s="1" customFormat="1" ht="27.75" customHeight="1" spans="1:23">
      <c r="A5" s="12"/>
      <c r="B5" s="8" t="s">
        <v>57</v>
      </c>
      <c r="C5" s="8"/>
      <c r="D5" s="14" t="s">
        <v>59</v>
      </c>
      <c r="E5" s="13" t="s">
        <v>60</v>
      </c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 t="s">
        <v>84</v>
      </c>
      <c r="R5" s="13"/>
      <c r="S5" s="14"/>
      <c r="T5" s="13"/>
      <c r="U5" s="13"/>
      <c r="V5" s="13"/>
      <c r="W5" s="13"/>
    </row>
    <row r="6" s="1" customFormat="1" ht="27.75" customHeight="1" spans="1:23">
      <c r="A6" s="12"/>
      <c r="B6" s="12"/>
      <c r="C6" s="12"/>
      <c r="D6" s="14"/>
      <c r="E6" s="15" t="s">
        <v>62</v>
      </c>
      <c r="F6" s="16"/>
      <c r="G6" s="17" t="s">
        <v>63</v>
      </c>
      <c r="H6" s="41" t="s">
        <v>64</v>
      </c>
      <c r="I6" s="41" t="s">
        <v>65</v>
      </c>
      <c r="J6" s="41" t="s">
        <v>66</v>
      </c>
      <c r="K6" s="41" t="s">
        <v>67</v>
      </c>
      <c r="L6" s="41" t="s">
        <v>68</v>
      </c>
      <c r="M6" s="41" t="s">
        <v>69</v>
      </c>
      <c r="N6" s="41" t="s">
        <v>70</v>
      </c>
      <c r="O6" s="41" t="s">
        <v>71</v>
      </c>
      <c r="P6" s="41" t="s">
        <v>72</v>
      </c>
      <c r="Q6" s="15" t="s">
        <v>73</v>
      </c>
      <c r="R6" s="16"/>
      <c r="S6" s="17" t="s">
        <v>63</v>
      </c>
      <c r="T6" s="41" t="s">
        <v>74</v>
      </c>
      <c r="U6" s="41" t="s">
        <v>75</v>
      </c>
      <c r="V6" s="41" t="s">
        <v>76</v>
      </c>
      <c r="W6" s="41" t="s">
        <v>77</v>
      </c>
    </row>
    <row r="7" s="1" customFormat="1" ht="27.75" customHeight="1" spans="1:23">
      <c r="A7" s="19"/>
      <c r="B7" s="19"/>
      <c r="C7" s="19"/>
      <c r="D7" s="14"/>
      <c r="E7" s="15"/>
      <c r="F7" s="20"/>
      <c r="G7" s="21"/>
      <c r="H7" s="41" t="s">
        <v>78</v>
      </c>
      <c r="I7" s="41" t="s">
        <v>78</v>
      </c>
      <c r="J7" s="41" t="s">
        <v>78</v>
      </c>
      <c r="K7" s="41" t="s">
        <v>78</v>
      </c>
      <c r="L7" s="41" t="s">
        <v>78</v>
      </c>
      <c r="M7" s="41" t="s">
        <v>78</v>
      </c>
      <c r="N7" s="41" t="s">
        <v>78</v>
      </c>
      <c r="O7" s="41" t="s">
        <v>78</v>
      </c>
      <c r="P7" s="41" t="s">
        <v>78</v>
      </c>
      <c r="Q7" s="15"/>
      <c r="R7" s="20"/>
      <c r="S7" s="21"/>
      <c r="T7" s="41" t="s">
        <v>78</v>
      </c>
      <c r="U7" s="41" t="s">
        <v>78</v>
      </c>
      <c r="V7" s="41" t="s">
        <v>78</v>
      </c>
      <c r="W7" s="41" t="s">
        <v>78</v>
      </c>
    </row>
    <row r="8" s="1" customFormat="1" ht="27.75" customHeight="1" spans="1:23">
      <c r="A8" s="22" t="s">
        <v>79</v>
      </c>
      <c r="B8" s="23"/>
      <c r="C8" s="23"/>
      <c r="D8" s="24"/>
      <c r="E8" s="25"/>
      <c r="F8" s="25"/>
      <c r="G8" s="24"/>
      <c r="H8" s="25"/>
      <c r="I8" s="25"/>
      <c r="J8" s="25"/>
      <c r="K8" s="25"/>
      <c r="L8" s="25"/>
      <c r="M8" s="25"/>
      <c r="N8" s="25"/>
      <c r="O8" s="25"/>
      <c r="P8" s="25"/>
      <c r="Q8" s="27"/>
      <c r="R8" s="27"/>
      <c r="S8" s="32"/>
      <c r="T8" s="25"/>
      <c r="U8" s="25"/>
      <c r="V8" s="25"/>
      <c r="W8" s="25"/>
    </row>
    <row r="9" s="1" customFormat="1" ht="27.75" customHeight="1" spans="1:23">
      <c r="A9" s="26" t="s">
        <v>33</v>
      </c>
      <c r="B9" s="23">
        <v>306.370057</v>
      </c>
      <c r="C9" s="23">
        <v>810.717271765017</v>
      </c>
      <c r="D9" s="24">
        <v>-0.6221</v>
      </c>
      <c r="E9" s="27">
        <v>289.526183</v>
      </c>
      <c r="F9" s="27">
        <v>490.722344067797</v>
      </c>
      <c r="G9" s="24">
        <v>-0.41</v>
      </c>
      <c r="H9" s="28">
        <v>24.76</v>
      </c>
      <c r="I9" s="28">
        <v>130.685732</v>
      </c>
      <c r="J9" s="28">
        <v>0</v>
      </c>
      <c r="K9" s="28">
        <v>12.583222</v>
      </c>
      <c r="L9" s="28">
        <v>5.459136</v>
      </c>
      <c r="M9" s="28">
        <v>9.655026</v>
      </c>
      <c r="N9" s="28">
        <v>29.137389</v>
      </c>
      <c r="O9" s="28">
        <v>111.518249</v>
      </c>
      <c r="P9" s="27">
        <v>3.070651</v>
      </c>
      <c r="Q9" s="27">
        <v>16.843874</v>
      </c>
      <c r="R9" s="27">
        <v>16.8742476457624</v>
      </c>
      <c r="S9" s="32">
        <v>-0.0018</v>
      </c>
      <c r="T9" s="27">
        <v>0</v>
      </c>
      <c r="U9" s="27">
        <v>2.913987</v>
      </c>
      <c r="V9" s="27">
        <v>3.040377</v>
      </c>
      <c r="W9" s="33">
        <v>10.88951</v>
      </c>
    </row>
    <row r="10" s="1" customFormat="1" ht="27.75" customHeight="1" spans="1:23">
      <c r="A10" s="26" t="s">
        <v>34</v>
      </c>
      <c r="B10" s="23"/>
      <c r="C10" s="23"/>
      <c r="D10" s="24"/>
      <c r="E10" s="27"/>
      <c r="F10" s="27"/>
      <c r="G10" s="24"/>
      <c r="H10" s="28"/>
      <c r="I10" s="28"/>
      <c r="J10" s="28"/>
      <c r="K10" s="28"/>
      <c r="L10" s="28"/>
      <c r="M10" s="28"/>
      <c r="N10" s="28"/>
      <c r="O10" s="28"/>
      <c r="P10" s="27"/>
      <c r="Q10" s="27"/>
      <c r="R10" s="27"/>
      <c r="S10" s="32"/>
      <c r="T10" s="27"/>
      <c r="U10" s="27"/>
      <c r="V10" s="27"/>
      <c r="W10" s="33"/>
    </row>
    <row r="11" s="1" customFormat="1" ht="27.75" customHeight="1" spans="1:23">
      <c r="A11" s="26" t="s">
        <v>35</v>
      </c>
      <c r="B11" s="23"/>
      <c r="C11" s="23"/>
      <c r="D11" s="24"/>
      <c r="E11" s="27"/>
      <c r="F11" s="27"/>
      <c r="G11" s="24"/>
      <c r="H11" s="28"/>
      <c r="I11" s="28"/>
      <c r="J11" s="28"/>
      <c r="K11" s="28"/>
      <c r="L11" s="28"/>
      <c r="M11" s="28"/>
      <c r="N11" s="28"/>
      <c r="O11" s="28"/>
      <c r="P11" s="27"/>
      <c r="Q11" s="27"/>
      <c r="R11" s="27"/>
      <c r="S11" s="32"/>
      <c r="T11" s="27"/>
      <c r="U11" s="27"/>
      <c r="V11" s="27"/>
      <c r="W11" s="33"/>
    </row>
    <row r="12" s="1" customFormat="1" ht="27.75" customHeight="1" spans="1:23">
      <c r="A12" s="26" t="s">
        <v>36</v>
      </c>
      <c r="B12" s="23"/>
      <c r="C12" s="23"/>
      <c r="D12" s="24"/>
      <c r="E12" s="27"/>
      <c r="F12" s="27"/>
      <c r="G12" s="24"/>
      <c r="H12" s="28"/>
      <c r="I12" s="28"/>
      <c r="J12" s="28"/>
      <c r="K12" s="28"/>
      <c r="L12" s="28"/>
      <c r="M12" s="28"/>
      <c r="N12" s="28"/>
      <c r="O12" s="28"/>
      <c r="P12" s="27"/>
      <c r="Q12" s="27"/>
      <c r="R12" s="27"/>
      <c r="S12" s="32"/>
      <c r="T12" s="27"/>
      <c r="U12" s="27"/>
      <c r="V12" s="27"/>
      <c r="W12" s="33"/>
    </row>
    <row r="13" s="1" customFormat="1" ht="27.75" customHeight="1" spans="1:23">
      <c r="A13" s="26" t="s">
        <v>37</v>
      </c>
      <c r="B13" s="23"/>
      <c r="C13" s="23"/>
      <c r="D13" s="24"/>
      <c r="E13" s="27"/>
      <c r="F13" s="27"/>
      <c r="G13" s="24"/>
      <c r="H13" s="28"/>
      <c r="I13" s="28"/>
      <c r="J13" s="28"/>
      <c r="K13" s="28"/>
      <c r="L13" s="28"/>
      <c r="M13" s="28"/>
      <c r="N13" s="28"/>
      <c r="O13" s="28"/>
      <c r="P13" s="27"/>
      <c r="Q13" s="27"/>
      <c r="R13" s="27"/>
      <c r="S13" s="32"/>
      <c r="T13" s="27"/>
      <c r="U13" s="27"/>
      <c r="V13" s="27"/>
      <c r="W13" s="33"/>
    </row>
    <row r="14" s="1" customFormat="1" ht="27.75" customHeight="1" spans="1:23">
      <c r="A14" s="26" t="s">
        <v>38</v>
      </c>
      <c r="B14" s="23"/>
      <c r="C14" s="23"/>
      <c r="D14" s="24"/>
      <c r="E14" s="27"/>
      <c r="F14" s="27"/>
      <c r="G14" s="24"/>
      <c r="H14" s="28"/>
      <c r="I14" s="28"/>
      <c r="J14" s="28"/>
      <c r="K14" s="28"/>
      <c r="L14" s="28"/>
      <c r="M14" s="28"/>
      <c r="N14" s="28"/>
      <c r="O14" s="28"/>
      <c r="P14" s="27"/>
      <c r="Q14" s="27"/>
      <c r="R14" s="27"/>
      <c r="S14" s="32"/>
      <c r="T14" s="27"/>
      <c r="U14" s="27"/>
      <c r="V14" s="27"/>
      <c r="W14" s="33"/>
    </row>
    <row r="15" s="1" customFormat="1" ht="27.75" customHeight="1" spans="1:23">
      <c r="A15" s="26" t="s">
        <v>39</v>
      </c>
      <c r="B15" s="23"/>
      <c r="C15" s="23"/>
      <c r="D15" s="24"/>
      <c r="E15" s="27"/>
      <c r="F15" s="27"/>
      <c r="G15" s="24"/>
      <c r="H15" s="28"/>
      <c r="I15" s="28"/>
      <c r="J15" s="28"/>
      <c r="K15" s="28"/>
      <c r="L15" s="28"/>
      <c r="M15" s="28"/>
      <c r="N15" s="28"/>
      <c r="O15" s="28"/>
      <c r="P15" s="27"/>
      <c r="Q15" s="27"/>
      <c r="R15" s="27"/>
      <c r="S15" s="32"/>
      <c r="T15" s="27"/>
      <c r="U15" s="27"/>
      <c r="V15" s="27"/>
      <c r="W15" s="33"/>
    </row>
    <row r="16" s="1" customFormat="1" ht="27.75" customHeight="1" spans="1:23">
      <c r="A16" s="26" t="s">
        <v>40</v>
      </c>
      <c r="B16" s="23"/>
      <c r="C16" s="23"/>
      <c r="D16" s="24"/>
      <c r="E16" s="27"/>
      <c r="F16" s="27"/>
      <c r="G16" s="24"/>
      <c r="H16" s="28"/>
      <c r="I16" s="28"/>
      <c r="J16" s="28"/>
      <c r="K16" s="28"/>
      <c r="L16" s="28"/>
      <c r="M16" s="28"/>
      <c r="N16" s="28"/>
      <c r="O16" s="28"/>
      <c r="P16" s="27"/>
      <c r="Q16" s="27"/>
      <c r="R16" s="27"/>
      <c r="S16" s="32"/>
      <c r="T16" s="27"/>
      <c r="U16" s="27"/>
      <c r="V16" s="27"/>
      <c r="W16" s="33"/>
    </row>
    <row r="17" s="1" customFormat="1" ht="27.75" customHeight="1" spans="1:23">
      <c r="A17" s="26" t="s">
        <v>41</v>
      </c>
      <c r="B17" s="23"/>
      <c r="C17" s="23"/>
      <c r="D17" s="24"/>
      <c r="E17" s="27"/>
      <c r="F17" s="27"/>
      <c r="G17" s="24"/>
      <c r="H17" s="28"/>
      <c r="I17" s="28"/>
      <c r="J17" s="28"/>
      <c r="K17" s="28"/>
      <c r="L17" s="28"/>
      <c r="M17" s="28"/>
      <c r="N17" s="28"/>
      <c r="O17" s="28"/>
      <c r="P17" s="27"/>
      <c r="Q17" s="27"/>
      <c r="R17" s="27"/>
      <c r="S17" s="32"/>
      <c r="T17" s="27"/>
      <c r="U17" s="27"/>
      <c r="V17" s="27"/>
      <c r="W17" s="33"/>
    </row>
    <row r="18" s="1" customFormat="1" ht="27.75" customHeight="1" spans="1:23">
      <c r="A18" s="26" t="s">
        <v>42</v>
      </c>
      <c r="B18" s="23"/>
      <c r="C18" s="23"/>
      <c r="D18" s="24"/>
      <c r="E18" s="27"/>
      <c r="F18" s="27"/>
      <c r="G18" s="24"/>
      <c r="H18" s="28"/>
      <c r="I18" s="28"/>
      <c r="J18" s="28"/>
      <c r="K18" s="28"/>
      <c r="L18" s="28"/>
      <c r="M18" s="28"/>
      <c r="N18" s="28"/>
      <c r="O18" s="28"/>
      <c r="P18" s="27"/>
      <c r="Q18" s="27"/>
      <c r="R18" s="27"/>
      <c r="S18" s="32"/>
      <c r="T18" s="27"/>
      <c r="U18" s="27"/>
      <c r="V18" s="27"/>
      <c r="W18" s="33"/>
    </row>
    <row r="19" s="1" customFormat="1" ht="27.75" customHeight="1" spans="1:23">
      <c r="A19" s="26" t="s">
        <v>43</v>
      </c>
      <c r="B19" s="23"/>
      <c r="C19" s="23"/>
      <c r="D19" s="24"/>
      <c r="E19" s="27"/>
      <c r="F19" s="27"/>
      <c r="G19" s="24"/>
      <c r="H19" s="28"/>
      <c r="I19" s="28"/>
      <c r="J19" s="28"/>
      <c r="K19" s="28"/>
      <c r="L19" s="28"/>
      <c r="M19" s="28"/>
      <c r="N19" s="28"/>
      <c r="O19" s="28"/>
      <c r="P19" s="27"/>
      <c r="Q19" s="27"/>
      <c r="R19" s="27"/>
      <c r="S19" s="32"/>
      <c r="T19" s="27"/>
      <c r="U19" s="27"/>
      <c r="V19" s="27"/>
      <c r="W19" s="33"/>
    </row>
    <row r="20" s="1" customFormat="1" ht="27.75" customHeight="1" spans="1:23">
      <c r="A20" s="26" t="s">
        <v>44</v>
      </c>
      <c r="B20" s="23"/>
      <c r="C20" s="23"/>
      <c r="D20" s="24"/>
      <c r="E20" s="27"/>
      <c r="F20" s="27"/>
      <c r="G20" s="24"/>
      <c r="H20" s="28"/>
      <c r="I20" s="28"/>
      <c r="J20" s="28"/>
      <c r="K20" s="28"/>
      <c r="L20" s="28"/>
      <c r="M20" s="28"/>
      <c r="N20" s="28"/>
      <c r="O20" s="28"/>
      <c r="P20" s="27"/>
      <c r="Q20" s="27"/>
      <c r="R20" s="27"/>
      <c r="S20" s="32"/>
      <c r="T20" s="27"/>
      <c r="U20" s="27"/>
      <c r="V20" s="27"/>
      <c r="W20" s="33"/>
    </row>
    <row r="21" s="1" customFormat="1" ht="27.75" customHeight="1" spans="1:23">
      <c r="A21" s="26" t="s">
        <v>45</v>
      </c>
      <c r="B21" s="23"/>
      <c r="C21" s="23"/>
      <c r="D21" s="24"/>
      <c r="E21" s="27"/>
      <c r="F21" s="27"/>
      <c r="G21" s="24"/>
      <c r="H21" s="28"/>
      <c r="I21" s="28"/>
      <c r="J21" s="28"/>
      <c r="K21" s="28"/>
      <c r="L21" s="28"/>
      <c r="M21" s="28"/>
      <c r="N21" s="28"/>
      <c r="O21" s="28"/>
      <c r="P21" s="27"/>
      <c r="Q21" s="27"/>
      <c r="R21" s="27"/>
      <c r="S21" s="32"/>
      <c r="T21" s="27"/>
      <c r="U21" s="27"/>
      <c r="V21" s="27"/>
      <c r="W21" s="33"/>
    </row>
    <row r="22" s="1" customFormat="1" ht="27.75" customHeight="1" spans="1:23">
      <c r="A22" s="26" t="s">
        <v>46</v>
      </c>
      <c r="B22" s="23"/>
      <c r="C22" s="23"/>
      <c r="D22" s="24"/>
      <c r="E22" s="27"/>
      <c r="F22" s="27"/>
      <c r="G22" s="24"/>
      <c r="H22" s="28"/>
      <c r="I22" s="28"/>
      <c r="J22" s="28"/>
      <c r="K22" s="28"/>
      <c r="L22" s="28"/>
      <c r="M22" s="28"/>
      <c r="N22" s="28"/>
      <c r="O22" s="28"/>
      <c r="P22" s="27"/>
      <c r="Q22" s="27"/>
      <c r="R22" s="27"/>
      <c r="S22" s="32"/>
      <c r="T22" s="27"/>
      <c r="U22" s="27"/>
      <c r="V22" s="27"/>
      <c r="W22" s="33"/>
    </row>
    <row r="23" s="1" customFormat="1" ht="27.75" customHeight="1" spans="1:23">
      <c r="A23" s="26" t="s">
        <v>47</v>
      </c>
      <c r="B23" s="23"/>
      <c r="C23" s="23"/>
      <c r="D23" s="24"/>
      <c r="E23" s="27"/>
      <c r="F23" s="27"/>
      <c r="G23" s="24"/>
      <c r="H23" s="28"/>
      <c r="I23" s="28"/>
      <c r="J23" s="28"/>
      <c r="K23" s="28"/>
      <c r="L23" s="28"/>
      <c r="M23" s="28"/>
      <c r="N23" s="28"/>
      <c r="O23" s="28"/>
      <c r="P23" s="27"/>
      <c r="Q23" s="27"/>
      <c r="R23" s="27"/>
      <c r="S23" s="32"/>
      <c r="T23" s="27"/>
      <c r="U23" s="27"/>
      <c r="V23" s="27"/>
      <c r="W23" s="33"/>
    </row>
    <row r="24" s="1" customFormat="1" ht="27.75" customHeight="1" spans="1:23">
      <c r="A24" s="26" t="s">
        <v>48</v>
      </c>
      <c r="B24" s="23"/>
      <c r="C24" s="23"/>
      <c r="D24" s="24"/>
      <c r="E24" s="27"/>
      <c r="F24" s="27"/>
      <c r="G24" s="24"/>
      <c r="H24" s="28"/>
      <c r="I24" s="28"/>
      <c r="J24" s="28"/>
      <c r="K24" s="28"/>
      <c r="L24" s="28"/>
      <c r="M24" s="28"/>
      <c r="N24" s="28"/>
      <c r="O24" s="28"/>
      <c r="P24" s="27"/>
      <c r="Q24" s="27"/>
      <c r="R24" s="27"/>
      <c r="S24" s="32"/>
      <c r="T24" s="27"/>
      <c r="U24" s="27"/>
      <c r="V24" s="27"/>
      <c r="W24" s="33"/>
    </row>
    <row r="25" s="1" customFormat="1" ht="27.75" customHeight="1" spans="1:23">
      <c r="A25" s="26" t="s">
        <v>49</v>
      </c>
      <c r="B25" s="23"/>
      <c r="C25" s="23"/>
      <c r="D25" s="24"/>
      <c r="E25" s="27"/>
      <c r="F25" s="27"/>
      <c r="G25" s="24"/>
      <c r="H25" s="28"/>
      <c r="I25" s="28"/>
      <c r="J25" s="28"/>
      <c r="K25" s="28"/>
      <c r="L25" s="28"/>
      <c r="M25" s="28"/>
      <c r="N25" s="28"/>
      <c r="O25" s="28"/>
      <c r="P25" s="27"/>
      <c r="Q25" s="27"/>
      <c r="R25" s="27"/>
      <c r="S25" s="32"/>
      <c r="T25" s="27"/>
      <c r="U25" s="27"/>
      <c r="V25" s="27"/>
      <c r="W25" s="33"/>
    </row>
    <row r="26" s="1" customFormat="1" ht="27.75" customHeight="1" spans="1:23">
      <c r="A26" s="29" t="s">
        <v>116</v>
      </c>
      <c r="B26" s="23">
        <v>306.370057</v>
      </c>
      <c r="C26" s="23">
        <v>810.717271765017</v>
      </c>
      <c r="D26" s="24">
        <v>-0.6221</v>
      </c>
      <c r="E26" s="27">
        <v>289.526183</v>
      </c>
      <c r="F26" s="27">
        <v>490.722344067797</v>
      </c>
      <c r="G26" s="24">
        <v>-0.41</v>
      </c>
      <c r="H26" s="28">
        <v>24.76</v>
      </c>
      <c r="I26" s="28">
        <v>130.685732</v>
      </c>
      <c r="J26" s="28">
        <v>0</v>
      </c>
      <c r="K26" s="28">
        <v>12.583222</v>
      </c>
      <c r="L26" s="28">
        <v>5.459136</v>
      </c>
      <c r="M26" s="28">
        <v>9.655026</v>
      </c>
      <c r="N26" s="28">
        <v>29.137389</v>
      </c>
      <c r="O26" s="28">
        <v>111.518249</v>
      </c>
      <c r="P26" s="27">
        <v>3.070651</v>
      </c>
      <c r="Q26" s="27">
        <v>16.843874</v>
      </c>
      <c r="R26" s="27">
        <v>16.8742476457624</v>
      </c>
      <c r="S26" s="32">
        <v>-0.0018</v>
      </c>
      <c r="T26" s="27">
        <v>0</v>
      </c>
      <c r="U26" s="27">
        <v>2.913987</v>
      </c>
      <c r="V26" s="27">
        <v>3.040377</v>
      </c>
      <c r="W26" s="33">
        <v>10.88951</v>
      </c>
    </row>
  </sheetData>
  <mergeCells count="15">
    <mergeCell ref="A2:W2"/>
    <mergeCell ref="A3:W3"/>
    <mergeCell ref="B4:W4"/>
    <mergeCell ref="E5:P5"/>
    <mergeCell ref="Q5:W5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70" zoomScaleNormal="70" workbookViewId="0">
      <selection activeCell="AC24" sqref="AC24"/>
    </sheetView>
  </sheetViews>
  <sheetFormatPr defaultColWidth="9" defaultRowHeight="14.25"/>
  <cols>
    <col min="1" max="1" width="8.125" style="1" customWidth="1"/>
    <col min="2" max="3" width="9.5" style="1" customWidth="1"/>
    <col min="4" max="4" width="7.875" style="2" customWidth="1"/>
    <col min="5" max="6" width="7.75" style="1" customWidth="1"/>
    <col min="7" max="7" width="7.75" style="2" customWidth="1"/>
    <col min="8" max="10" width="7.75" style="1" customWidth="1"/>
    <col min="11" max="11" width="10.125" style="1" customWidth="1"/>
    <col min="12" max="12" width="9" style="1" customWidth="1"/>
    <col min="13" max="13" width="8.625" style="1" customWidth="1"/>
    <col min="14" max="16" width="7.75" style="1" customWidth="1"/>
    <col min="17" max="17" width="9.375" style="1" customWidth="1"/>
    <col min="18" max="18" width="7.875" style="1" customWidth="1"/>
    <col min="19" max="19" width="7.875" style="2" customWidth="1"/>
    <col min="20" max="23" width="7.875" style="1" customWidth="1"/>
    <col min="24" max="16384" width="9" style="1"/>
  </cols>
  <sheetData>
    <row r="1" s="1" customFormat="1" ht="30" customHeight="1" spans="1:20">
      <c r="A1" s="3" t="s">
        <v>52</v>
      </c>
      <c r="D1" s="2"/>
      <c r="G1" s="2"/>
      <c r="Q1" s="30"/>
      <c r="R1" s="30"/>
      <c r="S1" s="31"/>
      <c r="T1" s="30"/>
    </row>
    <row r="2" s="1" customFormat="1" ht="27.75" customHeight="1" spans="1:23">
      <c r="A2" s="4" t="s">
        <v>157</v>
      </c>
      <c r="B2" s="4"/>
      <c r="C2" s="4"/>
      <c r="D2" s="5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  <c r="V2" s="4"/>
      <c r="W2" s="4"/>
    </row>
    <row r="3" s="1" customFormat="1" ht="27.75" customHeight="1" spans="1:23">
      <c r="A3" s="6" t="s">
        <v>169</v>
      </c>
      <c r="B3" s="6"/>
      <c r="C3" s="6"/>
      <c r="D3" s="7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6"/>
    </row>
    <row r="4" s="1" customFormat="1" ht="27.75" customHeight="1" spans="1:23">
      <c r="A4" s="8" t="s">
        <v>55</v>
      </c>
      <c r="B4" s="9" t="s">
        <v>168</v>
      </c>
      <c r="C4" s="10"/>
      <c r="D4" s="11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0"/>
      <c r="U4" s="10"/>
      <c r="V4" s="10"/>
      <c r="W4" s="10"/>
    </row>
    <row r="5" s="1" customFormat="1" ht="27.75" customHeight="1" spans="1:23">
      <c r="A5" s="12"/>
      <c r="B5" s="13" t="s">
        <v>83</v>
      </c>
      <c r="C5" s="8"/>
      <c r="D5" s="14" t="s">
        <v>59</v>
      </c>
      <c r="E5" s="13" t="s">
        <v>60</v>
      </c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 t="s">
        <v>61</v>
      </c>
      <c r="R5" s="13"/>
      <c r="S5" s="14"/>
      <c r="T5" s="13"/>
      <c r="U5" s="13"/>
      <c r="V5" s="13"/>
      <c r="W5" s="13"/>
    </row>
    <row r="6" s="1" customFormat="1" ht="27.75" customHeight="1" spans="1:23">
      <c r="A6" s="12"/>
      <c r="B6" s="13"/>
      <c r="C6" s="12"/>
      <c r="D6" s="14"/>
      <c r="E6" s="15" t="s">
        <v>62</v>
      </c>
      <c r="F6" s="16"/>
      <c r="G6" s="17" t="s">
        <v>63</v>
      </c>
      <c r="H6" s="18" t="s">
        <v>64</v>
      </c>
      <c r="I6" s="18" t="s">
        <v>65</v>
      </c>
      <c r="J6" s="18" t="s">
        <v>66</v>
      </c>
      <c r="K6" s="18" t="s">
        <v>67</v>
      </c>
      <c r="L6" s="18" t="s">
        <v>68</v>
      </c>
      <c r="M6" s="18" t="s">
        <v>69</v>
      </c>
      <c r="N6" s="18" t="s">
        <v>70</v>
      </c>
      <c r="O6" s="18" t="s">
        <v>71</v>
      </c>
      <c r="P6" s="18" t="s">
        <v>72</v>
      </c>
      <c r="Q6" s="15" t="s">
        <v>73</v>
      </c>
      <c r="R6" s="16"/>
      <c r="S6" s="17" t="s">
        <v>63</v>
      </c>
      <c r="T6" s="18" t="s">
        <v>74</v>
      </c>
      <c r="U6" s="18" t="s">
        <v>75</v>
      </c>
      <c r="V6" s="18" t="s">
        <v>76</v>
      </c>
      <c r="W6" s="18" t="s">
        <v>77</v>
      </c>
    </row>
    <row r="7" s="1" customFormat="1" ht="27.75" customHeight="1" spans="1:23">
      <c r="A7" s="19"/>
      <c r="B7" s="13"/>
      <c r="C7" s="19"/>
      <c r="D7" s="14"/>
      <c r="E7" s="15"/>
      <c r="F7" s="20"/>
      <c r="G7" s="21"/>
      <c r="H7" s="18" t="s">
        <v>78</v>
      </c>
      <c r="I7" s="18" t="s">
        <v>78</v>
      </c>
      <c r="J7" s="18" t="s">
        <v>78</v>
      </c>
      <c r="K7" s="18" t="s">
        <v>78</v>
      </c>
      <c r="L7" s="18" t="s">
        <v>78</v>
      </c>
      <c r="M7" s="18" t="s">
        <v>78</v>
      </c>
      <c r="N7" s="18" t="s">
        <v>78</v>
      </c>
      <c r="O7" s="18" t="s">
        <v>78</v>
      </c>
      <c r="P7" s="18" t="s">
        <v>78</v>
      </c>
      <c r="Q7" s="15"/>
      <c r="R7" s="20"/>
      <c r="S7" s="21"/>
      <c r="T7" s="18" t="s">
        <v>78</v>
      </c>
      <c r="U7" s="18" t="s">
        <v>78</v>
      </c>
      <c r="V7" s="18" t="s">
        <v>78</v>
      </c>
      <c r="W7" s="18" t="s">
        <v>78</v>
      </c>
    </row>
    <row r="8" s="1" customFormat="1" ht="27.75" customHeight="1" spans="1:23">
      <c r="A8" s="22" t="s">
        <v>79</v>
      </c>
      <c r="B8" s="23"/>
      <c r="C8" s="23"/>
      <c r="D8" s="24"/>
      <c r="E8" s="25"/>
      <c r="F8" s="25"/>
      <c r="G8" s="24"/>
      <c r="H8" s="25"/>
      <c r="I8" s="25"/>
      <c r="J8" s="25"/>
      <c r="K8" s="25"/>
      <c r="L8" s="25"/>
      <c r="M8" s="25"/>
      <c r="N8" s="25"/>
      <c r="O8" s="25"/>
      <c r="P8" s="25"/>
      <c r="Q8" s="27"/>
      <c r="R8" s="27"/>
      <c r="S8" s="32"/>
      <c r="T8" s="25"/>
      <c r="U8" s="25"/>
      <c r="V8" s="25"/>
      <c r="W8" s="25"/>
    </row>
    <row r="9" s="1" customFormat="1" ht="27.75" customHeight="1" spans="1:23">
      <c r="A9" s="26" t="s">
        <v>33</v>
      </c>
      <c r="B9" s="23">
        <v>109.7</v>
      </c>
      <c r="C9" s="23">
        <v>118.954673606593</v>
      </c>
      <c r="D9" s="24">
        <v>-0.0778</v>
      </c>
      <c r="E9" s="27">
        <v>108.06</v>
      </c>
      <c r="F9" s="27"/>
      <c r="G9" s="24">
        <v>-0.1436</v>
      </c>
      <c r="H9" s="28">
        <v>4.55</v>
      </c>
      <c r="I9" s="28">
        <v>34.92</v>
      </c>
      <c r="J9" s="28">
        <v>0</v>
      </c>
      <c r="K9" s="28">
        <v>0</v>
      </c>
      <c r="L9" s="28">
        <v>0</v>
      </c>
      <c r="M9" s="28">
        <v>4.58</v>
      </c>
      <c r="N9" s="28">
        <v>4.47</v>
      </c>
      <c r="O9" s="28">
        <v>63.48</v>
      </c>
      <c r="P9" s="27">
        <v>0.61</v>
      </c>
      <c r="Q9" s="27">
        <v>1.64</v>
      </c>
      <c r="R9" s="27">
        <v>1.65389269866882</v>
      </c>
      <c r="S9" s="32">
        <v>-0.0084</v>
      </c>
      <c r="T9" s="27">
        <v>0</v>
      </c>
      <c r="U9" s="27">
        <v>1.26</v>
      </c>
      <c r="V9" s="27">
        <v>0.38</v>
      </c>
      <c r="W9" s="33">
        <v>0</v>
      </c>
    </row>
    <row r="10" s="1" customFormat="1" ht="27.75" customHeight="1" spans="1:23">
      <c r="A10" s="26" t="s">
        <v>34</v>
      </c>
      <c r="B10" s="23"/>
      <c r="C10" s="23"/>
      <c r="D10" s="24"/>
      <c r="E10" s="27"/>
      <c r="F10" s="27"/>
      <c r="G10" s="24"/>
      <c r="H10" s="28"/>
      <c r="I10" s="28"/>
      <c r="J10" s="28"/>
      <c r="K10" s="28"/>
      <c r="L10" s="28"/>
      <c r="M10" s="28"/>
      <c r="N10" s="28"/>
      <c r="O10" s="28"/>
      <c r="P10" s="27"/>
      <c r="Q10" s="27"/>
      <c r="R10" s="27"/>
      <c r="S10" s="32"/>
      <c r="T10" s="27"/>
      <c r="U10" s="27"/>
      <c r="V10" s="27"/>
      <c r="W10" s="33"/>
    </row>
    <row r="11" s="1" customFormat="1" ht="27.75" customHeight="1" spans="1:23">
      <c r="A11" s="26" t="s">
        <v>35</v>
      </c>
      <c r="B11" s="23"/>
      <c r="C11" s="23"/>
      <c r="D11" s="24"/>
      <c r="E11" s="27"/>
      <c r="F11" s="27"/>
      <c r="G11" s="24"/>
      <c r="H11" s="28"/>
      <c r="I11" s="28"/>
      <c r="J11" s="28"/>
      <c r="K11" s="28"/>
      <c r="L11" s="28"/>
      <c r="M11" s="28"/>
      <c r="N11" s="28"/>
      <c r="O11" s="28"/>
      <c r="P11" s="27"/>
      <c r="Q11" s="27"/>
      <c r="R11" s="27"/>
      <c r="S11" s="32"/>
      <c r="T11" s="27"/>
      <c r="U11" s="27"/>
      <c r="V11" s="27"/>
      <c r="W11" s="33"/>
    </row>
    <row r="12" s="1" customFormat="1" ht="27.75" customHeight="1" spans="1:23">
      <c r="A12" s="26" t="s">
        <v>36</v>
      </c>
      <c r="B12" s="23"/>
      <c r="C12" s="23"/>
      <c r="D12" s="24"/>
      <c r="E12" s="27"/>
      <c r="F12" s="27"/>
      <c r="G12" s="24"/>
      <c r="H12" s="28"/>
      <c r="I12" s="28"/>
      <c r="J12" s="28"/>
      <c r="K12" s="28"/>
      <c r="L12" s="28"/>
      <c r="M12" s="28"/>
      <c r="N12" s="28"/>
      <c r="O12" s="28"/>
      <c r="P12" s="27"/>
      <c r="Q12" s="27"/>
      <c r="R12" s="27"/>
      <c r="S12" s="32"/>
      <c r="T12" s="27"/>
      <c r="U12" s="27"/>
      <c r="V12" s="27"/>
      <c r="W12" s="33"/>
    </row>
    <row r="13" s="1" customFormat="1" ht="27.75" customHeight="1" spans="1:23">
      <c r="A13" s="26" t="s">
        <v>37</v>
      </c>
      <c r="B13" s="23"/>
      <c r="C13" s="23"/>
      <c r="D13" s="24"/>
      <c r="E13" s="27"/>
      <c r="F13" s="27"/>
      <c r="G13" s="24"/>
      <c r="H13" s="28"/>
      <c r="I13" s="28"/>
      <c r="J13" s="28"/>
      <c r="K13" s="28"/>
      <c r="L13" s="28"/>
      <c r="M13" s="28"/>
      <c r="N13" s="28"/>
      <c r="O13" s="28"/>
      <c r="P13" s="27"/>
      <c r="Q13" s="27"/>
      <c r="R13" s="27"/>
      <c r="S13" s="32"/>
      <c r="T13" s="27"/>
      <c r="U13" s="27"/>
      <c r="V13" s="27"/>
      <c r="W13" s="33"/>
    </row>
    <row r="14" s="1" customFormat="1" ht="27.75" customHeight="1" spans="1:23">
      <c r="A14" s="26" t="s">
        <v>38</v>
      </c>
      <c r="B14" s="23"/>
      <c r="C14" s="23"/>
      <c r="D14" s="24"/>
      <c r="E14" s="27"/>
      <c r="F14" s="27"/>
      <c r="G14" s="24"/>
      <c r="H14" s="28"/>
      <c r="I14" s="28"/>
      <c r="J14" s="28"/>
      <c r="K14" s="28"/>
      <c r="L14" s="28"/>
      <c r="M14" s="28"/>
      <c r="N14" s="28"/>
      <c r="O14" s="28"/>
      <c r="P14" s="27"/>
      <c r="Q14" s="27"/>
      <c r="R14" s="27"/>
      <c r="S14" s="32"/>
      <c r="T14" s="27"/>
      <c r="U14" s="27"/>
      <c r="V14" s="27"/>
      <c r="W14" s="33"/>
    </row>
    <row r="15" s="1" customFormat="1" ht="27.75" customHeight="1" spans="1:23">
      <c r="A15" s="26" t="s">
        <v>39</v>
      </c>
      <c r="B15" s="23"/>
      <c r="C15" s="23"/>
      <c r="D15" s="24"/>
      <c r="E15" s="27"/>
      <c r="F15" s="27"/>
      <c r="G15" s="24"/>
      <c r="H15" s="28"/>
      <c r="I15" s="28"/>
      <c r="J15" s="28"/>
      <c r="K15" s="28"/>
      <c r="L15" s="28"/>
      <c r="M15" s="28"/>
      <c r="N15" s="28"/>
      <c r="O15" s="28"/>
      <c r="P15" s="27"/>
      <c r="Q15" s="27"/>
      <c r="R15" s="27"/>
      <c r="S15" s="32"/>
      <c r="T15" s="27"/>
      <c r="U15" s="27"/>
      <c r="V15" s="27"/>
      <c r="W15" s="33"/>
    </row>
    <row r="16" s="1" customFormat="1" ht="27.75" customHeight="1" spans="1:23">
      <c r="A16" s="26" t="s">
        <v>40</v>
      </c>
      <c r="B16" s="23"/>
      <c r="C16" s="23"/>
      <c r="D16" s="24"/>
      <c r="E16" s="27"/>
      <c r="F16" s="27"/>
      <c r="G16" s="24"/>
      <c r="H16" s="28"/>
      <c r="I16" s="28"/>
      <c r="J16" s="28"/>
      <c r="K16" s="28"/>
      <c r="L16" s="28"/>
      <c r="M16" s="28"/>
      <c r="N16" s="28"/>
      <c r="O16" s="28"/>
      <c r="P16" s="27"/>
      <c r="Q16" s="27"/>
      <c r="R16" s="27"/>
      <c r="S16" s="32"/>
      <c r="T16" s="27"/>
      <c r="U16" s="27"/>
      <c r="V16" s="27"/>
      <c r="W16" s="33"/>
    </row>
    <row r="17" s="1" customFormat="1" ht="27.75" customHeight="1" spans="1:23">
      <c r="A17" s="26" t="s">
        <v>41</v>
      </c>
      <c r="B17" s="23"/>
      <c r="C17" s="23"/>
      <c r="D17" s="24"/>
      <c r="E17" s="27"/>
      <c r="F17" s="27"/>
      <c r="G17" s="24"/>
      <c r="H17" s="28"/>
      <c r="I17" s="28"/>
      <c r="J17" s="28"/>
      <c r="K17" s="28"/>
      <c r="L17" s="28"/>
      <c r="M17" s="28"/>
      <c r="N17" s="28"/>
      <c r="O17" s="28"/>
      <c r="P17" s="27"/>
      <c r="Q17" s="27"/>
      <c r="R17" s="27"/>
      <c r="S17" s="32"/>
      <c r="T17" s="27"/>
      <c r="U17" s="27"/>
      <c r="V17" s="27"/>
      <c r="W17" s="33"/>
    </row>
    <row r="18" s="1" customFormat="1" ht="27.75" customHeight="1" spans="1:23">
      <c r="A18" s="26" t="s">
        <v>42</v>
      </c>
      <c r="B18" s="23"/>
      <c r="C18" s="23"/>
      <c r="D18" s="24"/>
      <c r="E18" s="27"/>
      <c r="F18" s="27"/>
      <c r="G18" s="24"/>
      <c r="H18" s="28"/>
      <c r="I18" s="28"/>
      <c r="J18" s="28"/>
      <c r="K18" s="28"/>
      <c r="L18" s="28"/>
      <c r="M18" s="28"/>
      <c r="N18" s="28"/>
      <c r="O18" s="28"/>
      <c r="P18" s="27"/>
      <c r="Q18" s="27"/>
      <c r="R18" s="27"/>
      <c r="S18" s="32"/>
      <c r="T18" s="27"/>
      <c r="U18" s="27"/>
      <c r="V18" s="27"/>
      <c r="W18" s="33"/>
    </row>
    <row r="19" s="1" customFormat="1" ht="27.75" customHeight="1" spans="1:23">
      <c r="A19" s="26" t="s">
        <v>43</v>
      </c>
      <c r="B19" s="23"/>
      <c r="C19" s="23"/>
      <c r="D19" s="24"/>
      <c r="E19" s="27"/>
      <c r="F19" s="27"/>
      <c r="G19" s="24"/>
      <c r="H19" s="28"/>
      <c r="I19" s="28"/>
      <c r="J19" s="28"/>
      <c r="K19" s="28"/>
      <c r="L19" s="28"/>
      <c r="M19" s="28"/>
      <c r="N19" s="28"/>
      <c r="O19" s="28"/>
      <c r="P19" s="27"/>
      <c r="Q19" s="27"/>
      <c r="R19" s="27"/>
      <c r="S19" s="32"/>
      <c r="T19" s="27"/>
      <c r="U19" s="27"/>
      <c r="V19" s="27"/>
      <c r="W19" s="33"/>
    </row>
    <row r="20" s="1" customFormat="1" ht="27.75" customHeight="1" spans="1:23">
      <c r="A20" s="26" t="s">
        <v>44</v>
      </c>
      <c r="B20" s="23"/>
      <c r="C20" s="23"/>
      <c r="D20" s="24"/>
      <c r="E20" s="27"/>
      <c r="F20" s="27"/>
      <c r="G20" s="24"/>
      <c r="H20" s="28"/>
      <c r="I20" s="28"/>
      <c r="J20" s="28"/>
      <c r="K20" s="28"/>
      <c r="L20" s="28"/>
      <c r="M20" s="28"/>
      <c r="N20" s="28"/>
      <c r="O20" s="28"/>
      <c r="P20" s="27"/>
      <c r="Q20" s="27"/>
      <c r="R20" s="27"/>
      <c r="S20" s="32"/>
      <c r="T20" s="27"/>
      <c r="U20" s="27"/>
      <c r="V20" s="27"/>
      <c r="W20" s="33"/>
    </row>
    <row r="21" s="1" customFormat="1" ht="27.75" customHeight="1" spans="1:23">
      <c r="A21" s="26" t="s">
        <v>45</v>
      </c>
      <c r="B21" s="23"/>
      <c r="C21" s="23"/>
      <c r="D21" s="24"/>
      <c r="E21" s="27"/>
      <c r="F21" s="27"/>
      <c r="G21" s="24"/>
      <c r="H21" s="28"/>
      <c r="I21" s="28"/>
      <c r="J21" s="28"/>
      <c r="K21" s="28"/>
      <c r="L21" s="28"/>
      <c r="M21" s="28"/>
      <c r="N21" s="28"/>
      <c r="O21" s="28"/>
      <c r="P21" s="27"/>
      <c r="Q21" s="27"/>
      <c r="R21" s="27"/>
      <c r="S21" s="32"/>
      <c r="T21" s="27"/>
      <c r="U21" s="27"/>
      <c r="V21" s="27"/>
      <c r="W21" s="33"/>
    </row>
    <row r="22" s="1" customFormat="1" ht="27.75" customHeight="1" spans="1:23">
      <c r="A22" s="26" t="s">
        <v>46</v>
      </c>
      <c r="B22" s="23"/>
      <c r="C22" s="23"/>
      <c r="D22" s="24"/>
      <c r="E22" s="27"/>
      <c r="F22" s="27"/>
      <c r="G22" s="24"/>
      <c r="H22" s="28"/>
      <c r="I22" s="28"/>
      <c r="J22" s="28"/>
      <c r="K22" s="28"/>
      <c r="L22" s="28"/>
      <c r="M22" s="28"/>
      <c r="N22" s="28"/>
      <c r="O22" s="28"/>
      <c r="P22" s="27"/>
      <c r="Q22" s="27"/>
      <c r="R22" s="27"/>
      <c r="S22" s="32"/>
      <c r="T22" s="27"/>
      <c r="U22" s="27"/>
      <c r="V22" s="27"/>
      <c r="W22" s="33"/>
    </row>
    <row r="23" s="1" customFormat="1" ht="27.75" customHeight="1" spans="1:23">
      <c r="A23" s="26" t="s">
        <v>47</v>
      </c>
      <c r="B23" s="23"/>
      <c r="C23" s="23"/>
      <c r="D23" s="24"/>
      <c r="E23" s="27"/>
      <c r="F23" s="27"/>
      <c r="G23" s="24"/>
      <c r="H23" s="28"/>
      <c r="I23" s="28"/>
      <c r="J23" s="28"/>
      <c r="K23" s="28"/>
      <c r="L23" s="28"/>
      <c r="M23" s="28"/>
      <c r="N23" s="28"/>
      <c r="O23" s="28"/>
      <c r="P23" s="27"/>
      <c r="Q23" s="27"/>
      <c r="R23" s="27"/>
      <c r="S23" s="32"/>
      <c r="T23" s="27"/>
      <c r="U23" s="27"/>
      <c r="V23" s="27"/>
      <c r="W23" s="33"/>
    </row>
    <row r="24" s="1" customFormat="1" ht="27.75" customHeight="1" spans="1:23">
      <c r="A24" s="26" t="s">
        <v>48</v>
      </c>
      <c r="B24" s="23"/>
      <c r="C24" s="23"/>
      <c r="D24" s="24"/>
      <c r="E24" s="27"/>
      <c r="F24" s="27"/>
      <c r="G24" s="24"/>
      <c r="H24" s="28"/>
      <c r="I24" s="28"/>
      <c r="J24" s="28"/>
      <c r="K24" s="28"/>
      <c r="L24" s="28"/>
      <c r="M24" s="28"/>
      <c r="N24" s="28"/>
      <c r="O24" s="28"/>
      <c r="P24" s="27"/>
      <c r="Q24" s="27"/>
      <c r="R24" s="27"/>
      <c r="S24" s="32"/>
      <c r="T24" s="27"/>
      <c r="U24" s="27"/>
      <c r="V24" s="27"/>
      <c r="W24" s="33"/>
    </row>
    <row r="25" s="1" customFormat="1" ht="27.75" customHeight="1" spans="1:23">
      <c r="A25" s="26" t="s">
        <v>49</v>
      </c>
      <c r="B25" s="23"/>
      <c r="C25" s="23"/>
      <c r="D25" s="24"/>
      <c r="E25" s="27"/>
      <c r="F25" s="27"/>
      <c r="G25" s="24"/>
      <c r="H25" s="28"/>
      <c r="I25" s="28"/>
      <c r="J25" s="28"/>
      <c r="K25" s="28"/>
      <c r="L25" s="28"/>
      <c r="M25" s="28"/>
      <c r="N25" s="28"/>
      <c r="O25" s="28"/>
      <c r="P25" s="27"/>
      <c r="Q25" s="27"/>
      <c r="R25" s="27"/>
      <c r="S25" s="32"/>
      <c r="T25" s="27"/>
      <c r="U25" s="27"/>
      <c r="V25" s="27"/>
      <c r="W25" s="33"/>
    </row>
    <row r="26" s="1" customFormat="1" ht="27.75" customHeight="1" spans="1:23">
      <c r="A26" s="29" t="s">
        <v>116</v>
      </c>
      <c r="B26" s="23">
        <v>109.7</v>
      </c>
      <c r="C26" s="23">
        <v>118.954673606593</v>
      </c>
      <c r="D26" s="24">
        <v>-0.0778</v>
      </c>
      <c r="E26" s="27">
        <v>108.06</v>
      </c>
      <c r="F26" s="27"/>
      <c r="G26" s="24">
        <v>-0.1436</v>
      </c>
      <c r="H26" s="28">
        <v>4.55</v>
      </c>
      <c r="I26" s="28">
        <v>34.92</v>
      </c>
      <c r="J26" s="28">
        <v>0</v>
      </c>
      <c r="K26" s="28">
        <v>0</v>
      </c>
      <c r="L26" s="28">
        <v>0</v>
      </c>
      <c r="M26" s="28">
        <v>4.58</v>
      </c>
      <c r="N26" s="28">
        <v>4.47</v>
      </c>
      <c r="O26" s="28">
        <v>63.48</v>
      </c>
      <c r="P26" s="27">
        <v>0.61</v>
      </c>
      <c r="Q26" s="27">
        <v>1.64</v>
      </c>
      <c r="R26" s="27">
        <v>1.65389269866882</v>
      </c>
      <c r="S26" s="32">
        <v>-0.0084</v>
      </c>
      <c r="T26" s="27">
        <v>0</v>
      </c>
      <c r="U26" s="27">
        <v>1.26</v>
      </c>
      <c r="V26" s="27">
        <v>0.38</v>
      </c>
      <c r="W26" s="33">
        <v>0</v>
      </c>
    </row>
  </sheetData>
  <mergeCells count="15">
    <mergeCell ref="A2:W2"/>
    <mergeCell ref="A3:W3"/>
    <mergeCell ref="B4:W4"/>
    <mergeCell ref="E5:O5"/>
    <mergeCell ref="Q5:W5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70" zoomScaleNormal="70" topLeftCell="A13" workbookViewId="0">
      <selection activeCell="A1" sqref="$A1:$XFD1048576"/>
    </sheetView>
  </sheetViews>
  <sheetFormatPr defaultColWidth="9" defaultRowHeight="14.25"/>
  <cols>
    <col min="1" max="1" width="8.125" style="1" customWidth="1"/>
    <col min="2" max="3" width="9.375" style="1"/>
    <col min="4" max="4" width="7.875" style="1" customWidth="1"/>
    <col min="5" max="6" width="10.125" style="188" customWidth="1"/>
    <col min="7" max="7" width="8.5" style="1" customWidth="1"/>
    <col min="8" max="8" width="7.875" style="1" customWidth="1"/>
    <col min="9" max="10" width="7.75" style="1" customWidth="1"/>
    <col min="11" max="11" width="11" style="1" customWidth="1"/>
    <col min="12" max="12" width="9.5" style="1" customWidth="1"/>
    <col min="13" max="13" width="9.125" style="1" customWidth="1"/>
    <col min="14" max="14" width="8.25" style="1" customWidth="1"/>
    <col min="15" max="15" width="8.625" style="1" customWidth="1"/>
    <col min="16" max="16" width="8.125" style="1" customWidth="1"/>
    <col min="17" max="18" width="7.875" style="1" customWidth="1"/>
    <col min="19" max="19" width="7.875" style="2" customWidth="1"/>
    <col min="20" max="21" width="9" style="1"/>
    <col min="22" max="22" width="7.125" style="1" customWidth="1"/>
    <col min="23" max="23" width="7.25" style="188" customWidth="1"/>
    <col min="24" max="16384" width="9" style="1"/>
  </cols>
  <sheetData>
    <row r="1" ht="30" customHeight="1" spans="1:1">
      <c r="A1" s="3" t="s">
        <v>145</v>
      </c>
    </row>
    <row r="2" s="1" customFormat="1" ht="27.75" customHeight="1" spans="1:23">
      <c r="A2" s="4" t="s">
        <v>151</v>
      </c>
      <c r="B2" s="4"/>
      <c r="C2" s="4"/>
      <c r="D2" s="4"/>
      <c r="E2" s="189"/>
      <c r="F2" s="18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  <c r="V2" s="4"/>
      <c r="W2" s="189"/>
    </row>
    <row r="3" s="1" customFormat="1" ht="27.75" customHeight="1" spans="1:23">
      <c r="A3" s="6" t="s">
        <v>170</v>
      </c>
      <c r="B3" s="6"/>
      <c r="C3" s="6"/>
      <c r="D3" s="6"/>
      <c r="E3" s="190"/>
      <c r="F3" s="190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190"/>
    </row>
    <row r="4" s="1" customFormat="1" ht="27.75" customHeight="1" spans="1:23">
      <c r="A4" s="8" t="s">
        <v>55</v>
      </c>
      <c r="B4" s="36" t="s">
        <v>171</v>
      </c>
      <c r="C4" s="37"/>
      <c r="D4" s="37"/>
      <c r="E4" s="191"/>
      <c r="F4" s="191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198"/>
      <c r="T4" s="37"/>
      <c r="U4" s="37"/>
      <c r="V4" s="37"/>
      <c r="W4" s="191"/>
    </row>
    <row r="5" s="1" customFormat="1" ht="27.75" customHeight="1" spans="1:23">
      <c r="A5" s="12"/>
      <c r="B5" s="13" t="s">
        <v>57</v>
      </c>
      <c r="C5" s="13"/>
      <c r="D5" s="13" t="s">
        <v>59</v>
      </c>
      <c r="E5" s="192" t="s">
        <v>60</v>
      </c>
      <c r="F5" s="192"/>
      <c r="G5" s="38"/>
      <c r="H5" s="38"/>
      <c r="I5" s="38"/>
      <c r="J5" s="38"/>
      <c r="K5" s="38"/>
      <c r="L5" s="38"/>
      <c r="M5" s="38"/>
      <c r="N5" s="38"/>
      <c r="O5" s="38"/>
      <c r="P5" s="38"/>
      <c r="Q5" s="38" t="s">
        <v>84</v>
      </c>
      <c r="R5" s="38"/>
      <c r="S5" s="199"/>
      <c r="T5" s="38"/>
      <c r="U5" s="38"/>
      <c r="V5" s="38"/>
      <c r="W5" s="192"/>
    </row>
    <row r="6" s="1" customFormat="1" ht="27.75" customHeight="1" spans="1:23">
      <c r="A6" s="12"/>
      <c r="B6" s="13"/>
      <c r="C6" s="13"/>
      <c r="D6" s="13"/>
      <c r="E6" s="193" t="s">
        <v>62</v>
      </c>
      <c r="F6" s="194"/>
      <c r="G6" s="40" t="s">
        <v>63</v>
      </c>
      <c r="H6" s="18" t="s">
        <v>64</v>
      </c>
      <c r="I6" s="18" t="s">
        <v>65</v>
      </c>
      <c r="J6" s="18" t="s">
        <v>66</v>
      </c>
      <c r="K6" s="18" t="s">
        <v>67</v>
      </c>
      <c r="L6" s="18" t="s">
        <v>68</v>
      </c>
      <c r="M6" s="18" t="s">
        <v>69</v>
      </c>
      <c r="N6" s="18" t="s">
        <v>70</v>
      </c>
      <c r="O6" s="18" t="s">
        <v>71</v>
      </c>
      <c r="P6" s="18" t="s">
        <v>72</v>
      </c>
      <c r="Q6" s="39" t="s">
        <v>73</v>
      </c>
      <c r="R6" s="40"/>
      <c r="S6" s="73" t="s">
        <v>63</v>
      </c>
      <c r="T6" s="18" t="s">
        <v>74</v>
      </c>
      <c r="U6" s="18" t="s">
        <v>75</v>
      </c>
      <c r="V6" s="18" t="s">
        <v>76</v>
      </c>
      <c r="W6" s="200" t="s">
        <v>77</v>
      </c>
    </row>
    <row r="7" s="1" customFormat="1" ht="27.75" customHeight="1" spans="1:23">
      <c r="A7" s="19"/>
      <c r="B7" s="13"/>
      <c r="C7" s="13"/>
      <c r="D7" s="13"/>
      <c r="E7" s="193"/>
      <c r="F7" s="195"/>
      <c r="G7" s="42"/>
      <c r="H7" s="18" t="s">
        <v>78</v>
      </c>
      <c r="I7" s="18" t="s">
        <v>78</v>
      </c>
      <c r="J7" s="18" t="s">
        <v>78</v>
      </c>
      <c r="K7" s="18" t="s">
        <v>78</v>
      </c>
      <c r="L7" s="18" t="s">
        <v>78</v>
      </c>
      <c r="M7" s="18" t="s">
        <v>78</v>
      </c>
      <c r="N7" s="18" t="s">
        <v>78</v>
      </c>
      <c r="O7" s="18" t="s">
        <v>78</v>
      </c>
      <c r="P7" s="18" t="s">
        <v>78</v>
      </c>
      <c r="Q7" s="39"/>
      <c r="R7" s="42"/>
      <c r="S7" s="77"/>
      <c r="T7" s="18" t="s">
        <v>78</v>
      </c>
      <c r="U7" s="18" t="s">
        <v>78</v>
      </c>
      <c r="V7" s="18" t="s">
        <v>78</v>
      </c>
      <c r="W7" s="200" t="s">
        <v>78</v>
      </c>
    </row>
    <row r="8" s="1" customFormat="1" ht="27.75" customHeight="1" spans="1:23">
      <c r="A8" s="22" t="s">
        <v>79</v>
      </c>
      <c r="B8" s="23">
        <v>133.621084</v>
      </c>
      <c r="C8" s="23">
        <v>285.895086</v>
      </c>
      <c r="D8" s="196">
        <v>-0.532621963289009</v>
      </c>
      <c r="E8" s="164">
        <v>132.258699</v>
      </c>
      <c r="F8" s="164">
        <v>496.913232999999</v>
      </c>
      <c r="G8" s="24">
        <v>-0.733839450800055</v>
      </c>
      <c r="H8" s="28">
        <v>2.0191</v>
      </c>
      <c r="I8" s="28">
        <v>120.207922</v>
      </c>
      <c r="J8" s="28">
        <v>0.211324</v>
      </c>
      <c r="K8" s="28">
        <v>0.427952</v>
      </c>
      <c r="L8" s="28">
        <v>2.583045</v>
      </c>
      <c r="M8" s="28">
        <v>5.908589</v>
      </c>
      <c r="N8" s="28">
        <v>0</v>
      </c>
      <c r="O8" s="28">
        <v>0</v>
      </c>
      <c r="P8" s="27">
        <v>3.347819</v>
      </c>
      <c r="Q8" s="27">
        <v>1.362385</v>
      </c>
      <c r="R8" s="27">
        <v>26.0053820000002</v>
      </c>
      <c r="S8" s="24">
        <v>-0.947611421358856</v>
      </c>
      <c r="T8" s="27">
        <v>0</v>
      </c>
      <c r="U8" s="27">
        <v>1.492773</v>
      </c>
      <c r="V8" s="27">
        <v>-0.130388</v>
      </c>
      <c r="W8" s="80">
        <v>0</v>
      </c>
    </row>
    <row r="9" s="1" customFormat="1" ht="27.75" customHeight="1" spans="1:23">
      <c r="A9" s="26" t="s">
        <v>33</v>
      </c>
      <c r="B9" s="23">
        <v>187.318287</v>
      </c>
      <c r="C9" s="23">
        <v>284.118311</v>
      </c>
      <c r="D9" s="197">
        <v>-0.340703222046114</v>
      </c>
      <c r="E9" s="164">
        <v>37.739063</v>
      </c>
      <c r="F9" s="164">
        <v>102.644689</v>
      </c>
      <c r="G9" s="24">
        <v>-0.632333018223671</v>
      </c>
      <c r="H9" s="28">
        <v>2.08051</v>
      </c>
      <c r="I9" s="28">
        <v>29.465621</v>
      </c>
      <c r="J9" s="28">
        <v>0.660387</v>
      </c>
      <c r="K9" s="28">
        <v>0.071698</v>
      </c>
      <c r="L9" s="28">
        <v>1.17151</v>
      </c>
      <c r="M9" s="28">
        <v>3.597207</v>
      </c>
      <c r="N9" s="28">
        <v>0</v>
      </c>
      <c r="O9" s="28">
        <v>0.007066</v>
      </c>
      <c r="P9" s="28">
        <v>2.837272</v>
      </c>
      <c r="Q9" s="27">
        <v>149.579224</v>
      </c>
      <c r="R9" s="27">
        <v>181.473622</v>
      </c>
      <c r="S9" s="24">
        <v>-0.17575225340463</v>
      </c>
      <c r="T9" s="27">
        <v>0</v>
      </c>
      <c r="U9" s="27">
        <v>148.730167</v>
      </c>
      <c r="V9" s="27">
        <v>0.613208</v>
      </c>
      <c r="W9" s="27">
        <v>0.235849000000016</v>
      </c>
    </row>
    <row r="10" s="1" customFormat="1" ht="27.75" customHeight="1" spans="1:23">
      <c r="A10" s="26" t="s">
        <v>34</v>
      </c>
      <c r="B10" s="23">
        <v>51.767067</v>
      </c>
      <c r="C10" s="23">
        <v>204.320493</v>
      </c>
      <c r="D10" s="197">
        <v>-0.74663791066714</v>
      </c>
      <c r="E10" s="164">
        <v>50.97184</v>
      </c>
      <c r="F10" s="164">
        <v>90.2903029999999</v>
      </c>
      <c r="G10" s="24">
        <v>-0.435467173036289</v>
      </c>
      <c r="H10" s="28">
        <v>8.197525</v>
      </c>
      <c r="I10" s="28">
        <v>33.483537</v>
      </c>
      <c r="J10" s="28">
        <v>13.656859</v>
      </c>
      <c r="K10" s="28">
        <v>0.13324</v>
      </c>
      <c r="L10" s="28">
        <v>0</v>
      </c>
      <c r="M10" s="28">
        <v>3.831444</v>
      </c>
      <c r="N10" s="28">
        <v>0</v>
      </c>
      <c r="O10" s="28">
        <v>0</v>
      </c>
      <c r="P10" s="28">
        <v>0</v>
      </c>
      <c r="Q10" s="27">
        <v>0.795227</v>
      </c>
      <c r="R10" s="27">
        <v>114.030189999998</v>
      </c>
      <c r="S10" s="24">
        <v>-0.993026171402503</v>
      </c>
      <c r="T10" s="27">
        <v>0</v>
      </c>
      <c r="U10" s="27">
        <v>0.795227</v>
      </c>
      <c r="V10" s="27">
        <v>0</v>
      </c>
      <c r="W10" s="27">
        <v>0</v>
      </c>
    </row>
    <row r="11" s="1" customFormat="1" ht="27.75" customHeight="1" spans="1:23">
      <c r="A11" s="26" t="s">
        <v>35</v>
      </c>
      <c r="B11" s="23">
        <v>0</v>
      </c>
      <c r="C11" s="23">
        <v>0</v>
      </c>
      <c r="D11" s="197"/>
      <c r="E11" s="164">
        <v>0</v>
      </c>
      <c r="F11" s="164">
        <v>0</v>
      </c>
      <c r="G11" s="24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7">
        <v>0</v>
      </c>
      <c r="R11" s="27">
        <v>0</v>
      </c>
      <c r="S11" s="24">
        <v>0</v>
      </c>
      <c r="T11" s="27">
        <v>0</v>
      </c>
      <c r="U11" s="27">
        <v>0</v>
      </c>
      <c r="V11" s="27">
        <v>0</v>
      </c>
      <c r="W11" s="27">
        <v>0</v>
      </c>
    </row>
    <row r="12" s="1" customFormat="1" ht="27.75" customHeight="1" spans="1:23">
      <c r="A12" s="26" t="s">
        <v>36</v>
      </c>
      <c r="B12" s="23">
        <v>190.854222</v>
      </c>
      <c r="C12" s="23">
        <v>201.671909</v>
      </c>
      <c r="D12" s="197">
        <v>-0.0536400287657316</v>
      </c>
      <c r="E12" s="164">
        <v>44.491178</v>
      </c>
      <c r="F12" s="164">
        <v>81.301287</v>
      </c>
      <c r="G12" s="24">
        <v>-0.452761701054007</v>
      </c>
      <c r="H12" s="28">
        <v>0.609126</v>
      </c>
      <c r="I12" s="28">
        <v>38.674374</v>
      </c>
      <c r="J12" s="28">
        <v>1.807586</v>
      </c>
      <c r="K12" s="28">
        <v>0</v>
      </c>
      <c r="L12" s="28">
        <v>3.27968</v>
      </c>
      <c r="M12" s="28">
        <v>0.729538</v>
      </c>
      <c r="N12" s="28">
        <v>0</v>
      </c>
      <c r="O12" s="28">
        <v>0</v>
      </c>
      <c r="P12" s="28">
        <v>0</v>
      </c>
      <c r="Q12" s="27">
        <v>146.363044</v>
      </c>
      <c r="R12" s="27">
        <v>120.370622</v>
      </c>
      <c r="S12" s="24">
        <v>0.21593659290055</v>
      </c>
      <c r="T12" s="27">
        <v>0</v>
      </c>
      <c r="U12" s="27">
        <v>144.826353</v>
      </c>
      <c r="V12" s="27">
        <v>1.536691</v>
      </c>
      <c r="W12" s="27">
        <v>-9.54791801177635e-15</v>
      </c>
    </row>
    <row r="13" s="1" customFormat="1" ht="27.75" customHeight="1" spans="1:23">
      <c r="A13" s="26" t="s">
        <v>37</v>
      </c>
      <c r="B13" s="23">
        <v>0</v>
      </c>
      <c r="C13" s="23">
        <v>0</v>
      </c>
      <c r="D13" s="197"/>
      <c r="E13" s="164">
        <v>0</v>
      </c>
      <c r="F13" s="164">
        <v>0</v>
      </c>
      <c r="G13" s="24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7">
        <v>0</v>
      </c>
      <c r="R13" s="27">
        <v>0</v>
      </c>
      <c r="S13" s="24">
        <v>0</v>
      </c>
      <c r="T13" s="27">
        <v>0</v>
      </c>
      <c r="U13" s="27">
        <v>0</v>
      </c>
      <c r="V13" s="27">
        <v>0</v>
      </c>
      <c r="W13" s="27">
        <v>0</v>
      </c>
    </row>
    <row r="14" s="1" customFormat="1" ht="27.75" customHeight="1" spans="1:23">
      <c r="A14" s="26" t="s">
        <v>38</v>
      </c>
      <c r="B14" s="23">
        <v>159.346775</v>
      </c>
      <c r="C14" s="23">
        <v>159.346775</v>
      </c>
      <c r="D14" s="197"/>
      <c r="E14" s="164">
        <v>159.329795</v>
      </c>
      <c r="F14" s="164">
        <v>159.329795</v>
      </c>
      <c r="G14" s="24"/>
      <c r="H14" s="28">
        <v>29.031342</v>
      </c>
      <c r="I14" s="28">
        <v>94.117477</v>
      </c>
      <c r="J14" s="28">
        <v>47.423539</v>
      </c>
      <c r="K14" s="28">
        <v>6.770297</v>
      </c>
      <c r="L14" s="28">
        <v>1.957173</v>
      </c>
      <c r="M14" s="28">
        <v>10.755188</v>
      </c>
      <c r="N14" s="28">
        <v>0</v>
      </c>
      <c r="O14" s="28">
        <v>0.12217</v>
      </c>
      <c r="P14" s="28">
        <v>4.954248</v>
      </c>
      <c r="Q14" s="27">
        <v>0.01698</v>
      </c>
      <c r="R14" s="27">
        <v>0.01698</v>
      </c>
      <c r="S14" s="24"/>
      <c r="T14" s="27">
        <v>0</v>
      </c>
      <c r="U14" s="27">
        <v>0.01698</v>
      </c>
      <c r="V14" s="27">
        <v>0</v>
      </c>
      <c r="W14" s="27">
        <v>0</v>
      </c>
    </row>
    <row r="15" s="1" customFormat="1" ht="27.75" customHeight="1" spans="1:23">
      <c r="A15" s="26" t="s">
        <v>39</v>
      </c>
      <c r="B15" s="23">
        <v>326.341795</v>
      </c>
      <c r="C15" s="23">
        <v>59.667131</v>
      </c>
      <c r="D15" s="197">
        <v>4.46937299532635</v>
      </c>
      <c r="E15" s="164">
        <v>284.651028</v>
      </c>
      <c r="F15" s="164">
        <v>44.776591</v>
      </c>
      <c r="G15" s="24">
        <v>5.35713933648946</v>
      </c>
      <c r="H15" s="28">
        <v>116.052961</v>
      </c>
      <c r="I15" s="28">
        <v>114.470452</v>
      </c>
      <c r="J15" s="28">
        <v>0.441515</v>
      </c>
      <c r="K15" s="28">
        <v>77.507757</v>
      </c>
      <c r="L15" s="28">
        <v>1.667875</v>
      </c>
      <c r="M15" s="28">
        <v>90.952031</v>
      </c>
      <c r="N15" s="28">
        <v>26.626249</v>
      </c>
      <c r="O15" s="28">
        <v>3.998125</v>
      </c>
      <c r="P15" s="28">
        <v>46.494781</v>
      </c>
      <c r="Q15" s="27">
        <v>41.690767</v>
      </c>
      <c r="R15" s="27">
        <v>14.89054</v>
      </c>
      <c r="S15" s="24">
        <v>1.79981565477142</v>
      </c>
      <c r="T15" s="27">
        <v>0</v>
      </c>
      <c r="U15" s="27">
        <v>17.896084</v>
      </c>
      <c r="V15" s="27">
        <v>5.569308</v>
      </c>
      <c r="W15" s="27">
        <v>18.225375</v>
      </c>
    </row>
    <row r="16" s="1" customFormat="1" ht="27.75" customHeight="1" spans="1:23">
      <c r="A16" s="26" t="s">
        <v>40</v>
      </c>
      <c r="B16" s="23">
        <v>113.058743</v>
      </c>
      <c r="C16" s="23">
        <v>233.455215</v>
      </c>
      <c r="D16" s="197">
        <v>-0.515715496010659</v>
      </c>
      <c r="E16" s="164">
        <v>77.170535</v>
      </c>
      <c r="F16" s="164">
        <v>186.424328</v>
      </c>
      <c r="G16" s="24">
        <v>-0.586049010727827</v>
      </c>
      <c r="H16" s="28">
        <v>18.33546</v>
      </c>
      <c r="I16" s="28">
        <v>48.95498</v>
      </c>
      <c r="J16" s="28">
        <v>0.045284</v>
      </c>
      <c r="K16" s="28">
        <v>3.99999</v>
      </c>
      <c r="L16" s="28">
        <v>2.37598</v>
      </c>
      <c r="M16" s="28">
        <v>26.452735</v>
      </c>
      <c r="N16" s="28">
        <v>-0.658444</v>
      </c>
      <c r="O16" s="28">
        <v>0</v>
      </c>
      <c r="P16" s="28">
        <v>0</v>
      </c>
      <c r="Q16" s="27">
        <v>35.888208</v>
      </c>
      <c r="R16" s="27">
        <v>47.030887</v>
      </c>
      <c r="S16" s="24">
        <v>-0.236922578134663</v>
      </c>
      <c r="T16" s="27">
        <v>0</v>
      </c>
      <c r="U16" s="27">
        <v>0.223076</v>
      </c>
      <c r="V16" s="27">
        <v>34.808141</v>
      </c>
      <c r="W16" s="27">
        <v>0.856991000000001</v>
      </c>
    </row>
    <row r="17" s="1" customFormat="1" ht="27.75" customHeight="1" spans="1:23">
      <c r="A17" s="26" t="s">
        <v>41</v>
      </c>
      <c r="B17" s="23">
        <v>70.35096</v>
      </c>
      <c r="C17" s="23">
        <v>91.253127</v>
      </c>
      <c r="D17" s="197">
        <v>-0.229056994397573</v>
      </c>
      <c r="E17" s="164">
        <v>68.753425</v>
      </c>
      <c r="F17" s="164">
        <v>88.337897</v>
      </c>
      <c r="G17" s="24">
        <v>-0.221699549854577</v>
      </c>
      <c r="H17" s="28">
        <v>6.667606</v>
      </c>
      <c r="I17" s="28">
        <v>25.01794</v>
      </c>
      <c r="J17" s="28">
        <v>19.596651</v>
      </c>
      <c r="K17" s="28">
        <v>0</v>
      </c>
      <c r="L17" s="28">
        <v>1.300597</v>
      </c>
      <c r="M17" s="28">
        <v>5.28116</v>
      </c>
      <c r="N17" s="28">
        <v>0</v>
      </c>
      <c r="O17" s="28">
        <v>0</v>
      </c>
      <c r="P17" s="28">
        <v>17.557077</v>
      </c>
      <c r="Q17" s="27">
        <v>1.597535</v>
      </c>
      <c r="R17" s="27">
        <v>2.91523</v>
      </c>
      <c r="S17" s="24">
        <v>-0.452003787008229</v>
      </c>
      <c r="T17" s="27">
        <v>0</v>
      </c>
      <c r="U17" s="27">
        <v>0.368622</v>
      </c>
      <c r="V17" s="27">
        <v>1.228913</v>
      </c>
      <c r="W17" s="27">
        <v>0</v>
      </c>
    </row>
    <row r="18" s="1" customFormat="1" ht="27.75" customHeight="1" spans="1:23">
      <c r="A18" s="26" t="s">
        <v>42</v>
      </c>
      <c r="B18" s="23">
        <v>0</v>
      </c>
      <c r="C18" s="23">
        <v>0</v>
      </c>
      <c r="D18" s="197"/>
      <c r="E18" s="164">
        <v>0</v>
      </c>
      <c r="F18" s="164">
        <v>0</v>
      </c>
      <c r="G18" s="24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7">
        <v>0</v>
      </c>
      <c r="R18" s="27">
        <v>0</v>
      </c>
      <c r="S18" s="24">
        <v>0</v>
      </c>
      <c r="T18" s="27">
        <v>0</v>
      </c>
      <c r="U18" s="27">
        <v>0</v>
      </c>
      <c r="V18" s="27">
        <v>0</v>
      </c>
      <c r="W18" s="27">
        <v>0</v>
      </c>
    </row>
    <row r="19" s="1" customFormat="1" ht="27.75" customHeight="1" spans="1:23">
      <c r="A19" s="26" t="s">
        <v>43</v>
      </c>
      <c r="B19" s="23">
        <v>0</v>
      </c>
      <c r="C19" s="23">
        <v>0</v>
      </c>
      <c r="D19" s="197"/>
      <c r="E19" s="164">
        <v>0</v>
      </c>
      <c r="F19" s="164">
        <v>0</v>
      </c>
      <c r="G19" s="24"/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7">
        <v>0</v>
      </c>
      <c r="R19" s="27">
        <v>0</v>
      </c>
      <c r="S19" s="24"/>
      <c r="T19" s="27">
        <v>0</v>
      </c>
      <c r="U19" s="27">
        <v>0</v>
      </c>
      <c r="V19" s="27">
        <v>0</v>
      </c>
      <c r="W19" s="27">
        <v>0</v>
      </c>
    </row>
    <row r="20" s="1" customFormat="1" ht="27.75" customHeight="1" spans="1:23">
      <c r="A20" s="26" t="s">
        <v>44</v>
      </c>
      <c r="B20" s="23">
        <v>156.799772</v>
      </c>
      <c r="C20" s="23">
        <v>181.24423</v>
      </c>
      <c r="D20" s="197">
        <v>-0.134870268697657</v>
      </c>
      <c r="E20" s="164">
        <v>82.581378</v>
      </c>
      <c r="F20" s="164">
        <v>103.504616</v>
      </c>
      <c r="G20" s="24">
        <v>-0.202147873289052</v>
      </c>
      <c r="H20" s="28">
        <v>27.584188</v>
      </c>
      <c r="I20" s="28">
        <v>68.858239</v>
      </c>
      <c r="J20" s="28">
        <v>10.571085</v>
      </c>
      <c r="K20" s="28">
        <v>22.90757</v>
      </c>
      <c r="L20" s="28">
        <v>0.479277</v>
      </c>
      <c r="M20" s="28">
        <v>2.672777</v>
      </c>
      <c r="N20" s="28">
        <v>0</v>
      </c>
      <c r="O20" s="28">
        <v>0</v>
      </c>
      <c r="P20" s="28">
        <v>0</v>
      </c>
      <c r="Q20" s="27">
        <v>74.218394</v>
      </c>
      <c r="R20" s="27">
        <v>77.739614</v>
      </c>
      <c r="S20" s="24">
        <v>-0.0452950538190222</v>
      </c>
      <c r="T20" s="27">
        <v>0</v>
      </c>
      <c r="U20" s="27">
        <v>69.428989</v>
      </c>
      <c r="V20" s="27">
        <v>4.407547</v>
      </c>
      <c r="W20" s="27">
        <v>0.381858000000002</v>
      </c>
    </row>
    <row r="21" s="1" customFormat="1" ht="27.75" customHeight="1" spans="1:23">
      <c r="A21" s="26" t="s">
        <v>45</v>
      </c>
      <c r="B21" s="23">
        <v>83.85695</v>
      </c>
      <c r="C21" s="23">
        <v>173.456164</v>
      </c>
      <c r="D21" s="197">
        <v>-0.516552493343506</v>
      </c>
      <c r="E21" s="164">
        <v>71.426745</v>
      </c>
      <c r="F21" s="164">
        <v>161.632924</v>
      </c>
      <c r="G21" s="24">
        <v>-0.558092848706987</v>
      </c>
      <c r="H21" s="28">
        <v>10.350639</v>
      </c>
      <c r="I21" s="28">
        <v>30.060211</v>
      </c>
      <c r="J21" s="28">
        <v>21.362727</v>
      </c>
      <c r="K21" s="28">
        <v>0</v>
      </c>
      <c r="L21" s="28">
        <v>2.044426</v>
      </c>
      <c r="M21" s="28">
        <v>10.518347</v>
      </c>
      <c r="N21" s="28">
        <v>3.402484</v>
      </c>
      <c r="O21" s="28">
        <v>0.12217</v>
      </c>
      <c r="P21" s="28">
        <v>3.91638</v>
      </c>
      <c r="Q21" s="27">
        <v>12.430205</v>
      </c>
      <c r="R21" s="27">
        <v>11.82324</v>
      </c>
      <c r="S21" s="24">
        <v>0.0513366048561985</v>
      </c>
      <c r="T21" s="27">
        <v>0</v>
      </c>
      <c r="U21" s="27">
        <v>0.288204</v>
      </c>
      <c r="V21" s="27">
        <v>12.099104</v>
      </c>
      <c r="W21" s="27">
        <v>0.042897</v>
      </c>
    </row>
    <row r="22" s="1" customFormat="1" ht="27.75" customHeight="1" spans="1:23">
      <c r="A22" s="26" t="s">
        <v>46</v>
      </c>
      <c r="B22" s="23">
        <v>81.393032</v>
      </c>
      <c r="C22" s="23">
        <v>155.529467</v>
      </c>
      <c r="D22" s="197">
        <v>-0.47667131142422</v>
      </c>
      <c r="E22" s="164">
        <v>80.250653</v>
      </c>
      <c r="F22" s="164">
        <v>146.272588</v>
      </c>
      <c r="G22" s="24">
        <v>-0.451362322241813</v>
      </c>
      <c r="H22" s="28">
        <v>11.910582</v>
      </c>
      <c r="I22" s="28">
        <v>75.825337</v>
      </c>
      <c r="J22" s="28">
        <v>0.011321</v>
      </c>
      <c r="K22" s="28">
        <v>10.977313</v>
      </c>
      <c r="L22" s="28">
        <v>0.326908</v>
      </c>
      <c r="M22" s="28">
        <v>2.721907</v>
      </c>
      <c r="N22" s="28">
        <v>0</v>
      </c>
      <c r="O22" s="28">
        <v>0.462349</v>
      </c>
      <c r="P22" s="28">
        <v>0.902831</v>
      </c>
      <c r="Q22" s="27">
        <v>1.142379</v>
      </c>
      <c r="R22" s="27">
        <v>9.25687899999997</v>
      </c>
      <c r="S22" s="24">
        <v>-0.876591343583512</v>
      </c>
      <c r="T22" s="27">
        <v>0</v>
      </c>
      <c r="U22" s="27">
        <v>1.029171</v>
      </c>
      <c r="V22" s="27">
        <v>0.113208</v>
      </c>
      <c r="W22" s="27">
        <v>0</v>
      </c>
    </row>
    <row r="23" s="1" customFormat="1" ht="27.75" customHeight="1" spans="1:23">
      <c r="A23" s="26" t="s">
        <v>47</v>
      </c>
      <c r="B23" s="23">
        <v>53.221677</v>
      </c>
      <c r="C23" s="23">
        <v>100.48279</v>
      </c>
      <c r="D23" s="197">
        <v>-0.470340373709767</v>
      </c>
      <c r="E23" s="164">
        <v>51.499983</v>
      </c>
      <c r="F23" s="164">
        <v>100.305127</v>
      </c>
      <c r="G23" s="24">
        <v>-0.486566793340484</v>
      </c>
      <c r="H23" s="28">
        <v>13.384777</v>
      </c>
      <c r="I23" s="28">
        <v>42.044142</v>
      </c>
      <c r="J23" s="28">
        <v>7.030513</v>
      </c>
      <c r="K23" s="28">
        <v>7.97552</v>
      </c>
      <c r="L23" s="28">
        <v>0.497997</v>
      </c>
      <c r="M23" s="28">
        <v>1.927331</v>
      </c>
      <c r="N23" s="28">
        <v>0</v>
      </c>
      <c r="O23" s="28">
        <v>0</v>
      </c>
      <c r="P23" s="28">
        <v>0</v>
      </c>
      <c r="Q23" s="27">
        <v>1.721694</v>
      </c>
      <c r="R23" s="27">
        <v>0.177663</v>
      </c>
      <c r="S23" s="24">
        <v>8.69078536330018</v>
      </c>
      <c r="T23" s="27">
        <v>0</v>
      </c>
      <c r="U23" s="27">
        <v>0.951269</v>
      </c>
      <c r="V23" s="27">
        <v>0</v>
      </c>
      <c r="W23" s="27">
        <v>0.770425</v>
      </c>
    </row>
    <row r="24" s="1" customFormat="1" ht="27.75" customHeight="1" spans="1:23">
      <c r="A24" s="26" t="s">
        <v>48</v>
      </c>
      <c r="B24" s="23">
        <v>24.689019</v>
      </c>
      <c r="C24" s="23">
        <v>24.689019</v>
      </c>
      <c r="D24" s="197"/>
      <c r="E24" s="164">
        <v>20.618268</v>
      </c>
      <c r="F24" s="164">
        <v>20.618268</v>
      </c>
      <c r="G24" s="24"/>
      <c r="H24" s="28">
        <v>2.081414</v>
      </c>
      <c r="I24" s="28">
        <v>15.808061</v>
      </c>
      <c r="J24" s="28">
        <v>2.049101</v>
      </c>
      <c r="K24" s="28">
        <v>0.439869</v>
      </c>
      <c r="L24" s="28">
        <v>0.436533</v>
      </c>
      <c r="M24" s="28">
        <v>2.150045</v>
      </c>
      <c r="N24" s="28">
        <v>0</v>
      </c>
      <c r="O24" s="28">
        <v>0.174528</v>
      </c>
      <c r="P24" s="28">
        <v>0</v>
      </c>
      <c r="Q24" s="27">
        <v>4.070751</v>
      </c>
      <c r="R24" s="27">
        <v>4.070751</v>
      </c>
      <c r="S24" s="24"/>
      <c r="T24" s="27">
        <v>0</v>
      </c>
      <c r="U24" s="27">
        <v>0.118864</v>
      </c>
      <c r="V24" s="27">
        <v>3.951887</v>
      </c>
      <c r="W24" s="27">
        <v>0</v>
      </c>
    </row>
    <row r="25" s="1" customFormat="1" ht="27.75" customHeight="1" spans="1:23">
      <c r="A25" s="26" t="s">
        <v>49</v>
      </c>
      <c r="B25" s="23">
        <v>0</v>
      </c>
      <c r="C25" s="23">
        <v>0</v>
      </c>
      <c r="D25" s="197"/>
      <c r="E25" s="164">
        <v>0</v>
      </c>
      <c r="F25" s="164">
        <v>0</v>
      </c>
      <c r="G25" s="24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7">
        <v>0</v>
      </c>
      <c r="R25" s="27">
        <v>0</v>
      </c>
      <c r="S25" s="24">
        <v>0</v>
      </c>
      <c r="T25" s="27">
        <v>0</v>
      </c>
      <c r="U25" s="27">
        <v>0</v>
      </c>
      <c r="V25" s="27">
        <v>0</v>
      </c>
      <c r="W25" s="27">
        <v>0</v>
      </c>
    </row>
    <row r="26" s="1" customFormat="1" ht="27.75" customHeight="1" spans="1:23">
      <c r="A26" s="29" t="s">
        <v>116</v>
      </c>
      <c r="B26" s="23">
        <v>1632.619383</v>
      </c>
      <c r="C26" s="23">
        <v>2208.117452</v>
      </c>
      <c r="D26" s="196">
        <v>-0.26062837757056</v>
      </c>
      <c r="E26" s="164">
        <v>1161.74259</v>
      </c>
      <c r="F26" s="164">
        <v>1602.403583</v>
      </c>
      <c r="G26" s="24">
        <v>-0.27500000478968</v>
      </c>
      <c r="H26" s="28">
        <v>248.30523</v>
      </c>
      <c r="I26" s="28">
        <v>736.988293</v>
      </c>
      <c r="J26" s="28">
        <v>124.867892</v>
      </c>
      <c r="K26" s="28">
        <v>131.211206</v>
      </c>
      <c r="L26" s="28">
        <v>18.121001</v>
      </c>
      <c r="M26" s="28">
        <v>167.498299</v>
      </c>
      <c r="N26" s="28">
        <v>29.370289</v>
      </c>
      <c r="O26" s="28">
        <v>4.886408</v>
      </c>
      <c r="P26" s="28">
        <v>80.010408</v>
      </c>
      <c r="Q26" s="27">
        <v>470.876793</v>
      </c>
      <c r="R26" s="27">
        <v>605.713869</v>
      </c>
      <c r="S26" s="24">
        <v>-0.22260853333705</v>
      </c>
      <c r="T26" s="27">
        <v>0</v>
      </c>
      <c r="U26" s="27">
        <v>386.165779</v>
      </c>
      <c r="V26" s="27">
        <v>64.197619</v>
      </c>
      <c r="W26" s="80">
        <v>20.513395</v>
      </c>
    </row>
  </sheetData>
  <mergeCells count="12">
    <mergeCell ref="A2:W2"/>
    <mergeCell ref="A3:W3"/>
    <mergeCell ref="B4:W4"/>
    <mergeCell ref="E5:P5"/>
    <mergeCell ref="Q5:W5"/>
    <mergeCell ref="A4:A7"/>
    <mergeCell ref="B5:B7"/>
    <mergeCell ref="D5:D7"/>
    <mergeCell ref="E6:E7"/>
    <mergeCell ref="G6:G7"/>
    <mergeCell ref="Q6:Q7"/>
    <mergeCell ref="S6:S7"/>
  </mergeCell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55" zoomScaleNormal="55" workbookViewId="0">
      <selection activeCell="A1" sqref="$A1:$XFD1048576"/>
    </sheetView>
  </sheetViews>
  <sheetFormatPr defaultColWidth="9" defaultRowHeight="14.25"/>
  <cols>
    <col min="1" max="1" width="8.125" style="1" customWidth="1"/>
    <col min="2" max="3" width="9.375" style="1"/>
    <col min="4" max="4" width="7.875" style="1" customWidth="1"/>
    <col min="5" max="6" width="10.125" style="188" customWidth="1"/>
    <col min="7" max="7" width="8.5" style="1" customWidth="1"/>
    <col min="8" max="8" width="7.875" style="1" customWidth="1"/>
    <col min="9" max="10" width="7.75" style="1" customWidth="1"/>
    <col min="11" max="11" width="11" style="1" customWidth="1"/>
    <col min="12" max="12" width="9.5" style="1" customWidth="1"/>
    <col min="13" max="13" width="9.125" style="1" customWidth="1"/>
    <col min="14" max="14" width="8.25" style="1" customWidth="1"/>
    <col min="15" max="15" width="8.625" style="1" customWidth="1"/>
    <col min="16" max="16" width="8.125" style="1" customWidth="1"/>
    <col min="17" max="18" width="7.875" style="1" customWidth="1"/>
    <col min="19" max="19" width="7.875" style="2" customWidth="1"/>
    <col min="20" max="21" width="9" style="1"/>
    <col min="22" max="22" width="7.125" style="1" customWidth="1"/>
    <col min="23" max="23" width="7.25" style="188" customWidth="1"/>
    <col min="24" max="16384" width="9" style="1"/>
  </cols>
  <sheetData>
    <row r="1" s="1" customFormat="1" ht="30" customHeight="1" spans="1:23">
      <c r="A1" s="3" t="s">
        <v>52</v>
      </c>
      <c r="E1" s="188"/>
      <c r="F1" s="188"/>
      <c r="S1" s="2"/>
      <c r="W1" s="188"/>
    </row>
    <row r="2" s="1" customFormat="1" ht="27.75" customHeight="1" spans="1:23">
      <c r="A2" s="4" t="s">
        <v>157</v>
      </c>
      <c r="B2" s="4"/>
      <c r="C2" s="4"/>
      <c r="D2" s="4"/>
      <c r="E2" s="189"/>
      <c r="F2" s="18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  <c r="V2" s="4"/>
      <c r="W2" s="189"/>
    </row>
    <row r="3" s="1" customFormat="1" ht="27.75" customHeight="1" spans="1:23">
      <c r="A3" s="6" t="s">
        <v>170</v>
      </c>
      <c r="B3" s="6"/>
      <c r="C3" s="6"/>
      <c r="D3" s="6"/>
      <c r="E3" s="190"/>
      <c r="F3" s="190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190"/>
    </row>
    <row r="4" s="1" customFormat="1" ht="27.75" customHeight="1" spans="1:23">
      <c r="A4" s="8" t="s">
        <v>55</v>
      </c>
      <c r="B4" s="36" t="s">
        <v>171</v>
      </c>
      <c r="C4" s="37"/>
      <c r="D4" s="37"/>
      <c r="E4" s="191"/>
      <c r="F4" s="191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198"/>
      <c r="T4" s="37"/>
      <c r="U4" s="37"/>
      <c r="V4" s="37"/>
      <c r="W4" s="191"/>
    </row>
    <row r="5" s="1" customFormat="1" ht="27.75" customHeight="1" spans="1:23">
      <c r="A5" s="12"/>
      <c r="B5" s="13" t="s">
        <v>83</v>
      </c>
      <c r="C5" s="13"/>
      <c r="D5" s="13" t="s">
        <v>59</v>
      </c>
      <c r="E5" s="192" t="s">
        <v>60</v>
      </c>
      <c r="F5" s="192"/>
      <c r="G5" s="38"/>
      <c r="H5" s="38"/>
      <c r="I5" s="38"/>
      <c r="J5" s="38"/>
      <c r="K5" s="38"/>
      <c r="L5" s="38"/>
      <c r="M5" s="38"/>
      <c r="N5" s="38"/>
      <c r="O5" s="38"/>
      <c r="P5" s="38"/>
      <c r="Q5" s="38" t="s">
        <v>61</v>
      </c>
      <c r="R5" s="38"/>
      <c r="S5" s="199"/>
      <c r="T5" s="38"/>
      <c r="U5" s="38"/>
      <c r="V5" s="38"/>
      <c r="W5" s="192"/>
    </row>
    <row r="6" s="1" customFormat="1" ht="27.75" customHeight="1" spans="1:23">
      <c r="A6" s="12"/>
      <c r="B6" s="13"/>
      <c r="C6" s="13"/>
      <c r="D6" s="13"/>
      <c r="E6" s="193" t="s">
        <v>62</v>
      </c>
      <c r="F6" s="194"/>
      <c r="G6" s="40" t="s">
        <v>63</v>
      </c>
      <c r="H6" s="18" t="s">
        <v>64</v>
      </c>
      <c r="I6" s="18" t="s">
        <v>65</v>
      </c>
      <c r="J6" s="18" t="s">
        <v>66</v>
      </c>
      <c r="K6" s="18" t="s">
        <v>67</v>
      </c>
      <c r="L6" s="18" t="s">
        <v>68</v>
      </c>
      <c r="M6" s="18" t="s">
        <v>69</v>
      </c>
      <c r="N6" s="18" t="s">
        <v>70</v>
      </c>
      <c r="O6" s="18" t="s">
        <v>71</v>
      </c>
      <c r="P6" s="18" t="s">
        <v>72</v>
      </c>
      <c r="Q6" s="39" t="s">
        <v>73</v>
      </c>
      <c r="R6" s="40"/>
      <c r="S6" s="73" t="s">
        <v>63</v>
      </c>
      <c r="T6" s="18" t="s">
        <v>74</v>
      </c>
      <c r="U6" s="18" t="s">
        <v>75</v>
      </c>
      <c r="V6" s="18" t="s">
        <v>76</v>
      </c>
      <c r="W6" s="200" t="s">
        <v>77</v>
      </c>
    </row>
    <row r="7" s="1" customFormat="1" ht="27.75" customHeight="1" spans="1:23">
      <c r="A7" s="19"/>
      <c r="B7" s="13"/>
      <c r="C7" s="13"/>
      <c r="D7" s="13"/>
      <c r="E7" s="193"/>
      <c r="F7" s="195"/>
      <c r="G7" s="42"/>
      <c r="H7" s="18" t="s">
        <v>78</v>
      </c>
      <c r="I7" s="18" t="s">
        <v>78</v>
      </c>
      <c r="J7" s="18" t="s">
        <v>78</v>
      </c>
      <c r="K7" s="18" t="s">
        <v>78</v>
      </c>
      <c r="L7" s="18" t="s">
        <v>78</v>
      </c>
      <c r="M7" s="18" t="s">
        <v>78</v>
      </c>
      <c r="N7" s="18" t="s">
        <v>78</v>
      </c>
      <c r="O7" s="18" t="s">
        <v>78</v>
      </c>
      <c r="P7" s="18" t="s">
        <v>78</v>
      </c>
      <c r="Q7" s="39"/>
      <c r="R7" s="42"/>
      <c r="S7" s="77"/>
      <c r="T7" s="18" t="s">
        <v>78</v>
      </c>
      <c r="U7" s="18" t="s">
        <v>78</v>
      </c>
      <c r="V7" s="18" t="s">
        <v>78</v>
      </c>
      <c r="W7" s="200" t="s">
        <v>78</v>
      </c>
    </row>
    <row r="8" s="1" customFormat="1" ht="27.75" customHeight="1" spans="1:23">
      <c r="A8" s="22" t="s">
        <v>79</v>
      </c>
      <c r="B8" s="23">
        <v>45.559238</v>
      </c>
      <c r="C8" s="23">
        <v>141.022879</v>
      </c>
      <c r="D8" s="196">
        <v>-0.676937257818995</v>
      </c>
      <c r="E8" s="164">
        <v>44.94167</v>
      </c>
      <c r="F8" s="164">
        <v>123.592755</v>
      </c>
      <c r="G8" s="24">
        <v>-0.636372941116168</v>
      </c>
      <c r="H8" s="28">
        <v>1.894571</v>
      </c>
      <c r="I8" s="28">
        <v>35.939113</v>
      </c>
      <c r="J8" s="28">
        <v>0.067926</v>
      </c>
      <c r="K8" s="28">
        <v>0.427952</v>
      </c>
      <c r="L8" s="28">
        <v>1.976225</v>
      </c>
      <c r="M8" s="28">
        <v>3.610587</v>
      </c>
      <c r="N8" s="28">
        <v>0</v>
      </c>
      <c r="O8" s="28">
        <v>0</v>
      </c>
      <c r="P8" s="27">
        <v>3.347819</v>
      </c>
      <c r="Q8" s="27">
        <v>0.617568</v>
      </c>
      <c r="R8" s="27">
        <v>17.4301240000001</v>
      </c>
      <c r="S8" s="24">
        <v>-0.964568926761508</v>
      </c>
      <c r="T8" s="27">
        <v>0</v>
      </c>
      <c r="U8" s="27">
        <v>0.747956</v>
      </c>
      <c r="V8" s="27">
        <v>-0.130388</v>
      </c>
      <c r="W8" s="80">
        <v>0</v>
      </c>
    </row>
    <row r="9" s="1" customFormat="1" ht="27.75" customHeight="1" spans="1:23">
      <c r="A9" s="26" t="s">
        <v>33</v>
      </c>
      <c r="B9" s="23">
        <v>161.909953</v>
      </c>
      <c r="C9" s="23">
        <v>174.684233</v>
      </c>
      <c r="D9" s="197">
        <v>-0.0731278363285369</v>
      </c>
      <c r="E9" s="164">
        <v>13.566562</v>
      </c>
      <c r="F9" s="164">
        <v>23.25122</v>
      </c>
      <c r="G9" s="24">
        <v>-0.416522573869242</v>
      </c>
      <c r="H9" s="28">
        <v>0.086793</v>
      </c>
      <c r="I9" s="28">
        <v>8.647531</v>
      </c>
      <c r="J9" s="28">
        <v>0.301892</v>
      </c>
      <c r="K9" s="28">
        <v>0</v>
      </c>
      <c r="L9" s="28">
        <v>0.590765</v>
      </c>
      <c r="M9" s="28">
        <v>2.979526</v>
      </c>
      <c r="N9" s="28">
        <v>0</v>
      </c>
      <c r="O9" s="28">
        <v>0</v>
      </c>
      <c r="P9" s="28">
        <v>1.046848</v>
      </c>
      <c r="Q9" s="27">
        <v>148.343391</v>
      </c>
      <c r="R9" s="27">
        <v>151.433013</v>
      </c>
      <c r="S9" s="24">
        <v>-0.0204025657205935</v>
      </c>
      <c r="T9" s="27">
        <v>0</v>
      </c>
      <c r="U9" s="27">
        <v>148.343391</v>
      </c>
      <c r="V9" s="27">
        <v>0</v>
      </c>
      <c r="W9" s="27">
        <v>0</v>
      </c>
    </row>
    <row r="10" s="1" customFormat="1" ht="27.75" customHeight="1" spans="1:23">
      <c r="A10" s="26" t="s">
        <v>34</v>
      </c>
      <c r="B10" s="23">
        <v>16.483275</v>
      </c>
      <c r="C10" s="23">
        <v>141.854852</v>
      </c>
      <c r="D10" s="197">
        <v>-0.883801824416975</v>
      </c>
      <c r="E10" s="164">
        <v>16.424786</v>
      </c>
      <c r="F10" s="164">
        <v>27.824662</v>
      </c>
      <c r="G10" s="24">
        <v>-0.409704024437026</v>
      </c>
      <c r="H10" s="28">
        <v>2.403809</v>
      </c>
      <c r="I10" s="28">
        <v>9.661977</v>
      </c>
      <c r="J10" s="28">
        <v>4.430268</v>
      </c>
      <c r="K10" s="28">
        <v>0</v>
      </c>
      <c r="L10" s="28">
        <v>0</v>
      </c>
      <c r="M10" s="28">
        <v>2.332541</v>
      </c>
      <c r="N10" s="28">
        <v>0</v>
      </c>
      <c r="O10" s="28">
        <v>0</v>
      </c>
      <c r="P10" s="28">
        <v>0</v>
      </c>
      <c r="Q10" s="27">
        <v>0.058489</v>
      </c>
      <c r="R10" s="27">
        <v>114.030190000025</v>
      </c>
      <c r="S10" s="24">
        <v>-0.99948707443178</v>
      </c>
      <c r="T10" s="27">
        <v>0</v>
      </c>
      <c r="U10" s="27">
        <v>0.058489</v>
      </c>
      <c r="V10" s="27">
        <v>0</v>
      </c>
      <c r="W10" s="27">
        <v>0</v>
      </c>
    </row>
    <row r="11" s="1" customFormat="1" ht="27.75" customHeight="1" spans="1:23">
      <c r="A11" s="26" t="s">
        <v>35</v>
      </c>
      <c r="B11" s="23">
        <v>0</v>
      </c>
      <c r="C11" s="23">
        <v>0</v>
      </c>
      <c r="D11" s="197">
        <v>0</v>
      </c>
      <c r="E11" s="164">
        <v>0</v>
      </c>
      <c r="F11" s="164">
        <v>0</v>
      </c>
      <c r="G11" s="24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7">
        <v>0</v>
      </c>
      <c r="R11" s="27">
        <v>0</v>
      </c>
      <c r="S11" s="24">
        <v>0</v>
      </c>
      <c r="T11" s="27">
        <v>0</v>
      </c>
      <c r="U11" s="27">
        <v>0</v>
      </c>
      <c r="V11" s="27">
        <v>0</v>
      </c>
      <c r="W11" s="27">
        <v>0</v>
      </c>
    </row>
    <row r="12" s="1" customFormat="1" ht="27.75" customHeight="1" spans="1:23">
      <c r="A12" s="26" t="s">
        <v>36</v>
      </c>
      <c r="B12" s="23">
        <v>157.692878</v>
      </c>
      <c r="C12" s="23">
        <v>139.301105</v>
      </c>
      <c r="D12" s="197">
        <v>0.132028909605563</v>
      </c>
      <c r="E12" s="164">
        <v>12.509201</v>
      </c>
      <c r="F12" s="164">
        <v>18.970105</v>
      </c>
      <c r="G12" s="24">
        <v>-0.340583460133721</v>
      </c>
      <c r="H12" s="28">
        <v>0.601579</v>
      </c>
      <c r="I12" s="28">
        <v>10.235855</v>
      </c>
      <c r="J12" s="28">
        <v>0.407556</v>
      </c>
      <c r="K12" s="28">
        <v>0</v>
      </c>
      <c r="L12" s="28">
        <v>1.136252</v>
      </c>
      <c r="M12" s="28">
        <v>0.729538</v>
      </c>
      <c r="N12" s="28">
        <v>0</v>
      </c>
      <c r="O12" s="28">
        <v>0</v>
      </c>
      <c r="P12" s="28">
        <v>0</v>
      </c>
      <c r="Q12" s="27">
        <v>145.183677</v>
      </c>
      <c r="R12" s="27">
        <v>120.331</v>
      </c>
      <c r="S12" s="24">
        <v>0.206535946680406</v>
      </c>
      <c r="T12" s="27">
        <v>0</v>
      </c>
      <c r="U12" s="27">
        <v>144.047156</v>
      </c>
      <c r="V12" s="27">
        <v>1.136521</v>
      </c>
      <c r="W12" s="27">
        <v>-1.22124532708767e-14</v>
      </c>
    </row>
    <row r="13" s="1" customFormat="1" ht="27.75" customHeight="1" spans="1:23">
      <c r="A13" s="26" t="s">
        <v>37</v>
      </c>
      <c r="B13" s="23">
        <v>0</v>
      </c>
      <c r="C13" s="23">
        <v>0</v>
      </c>
      <c r="D13" s="197">
        <v>0</v>
      </c>
      <c r="E13" s="164">
        <v>0</v>
      </c>
      <c r="F13" s="164">
        <v>0</v>
      </c>
      <c r="G13" s="24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7">
        <v>0</v>
      </c>
      <c r="R13" s="27">
        <v>0</v>
      </c>
      <c r="S13" s="24">
        <v>0</v>
      </c>
      <c r="T13" s="27">
        <v>0</v>
      </c>
      <c r="U13" s="27">
        <v>0</v>
      </c>
      <c r="V13" s="27">
        <v>0</v>
      </c>
      <c r="W13" s="27">
        <v>0</v>
      </c>
    </row>
    <row r="14" s="1" customFormat="1" ht="27.75" customHeight="1" spans="1:23">
      <c r="A14" s="26" t="s">
        <v>38</v>
      </c>
      <c r="B14" s="23">
        <v>63.596644</v>
      </c>
      <c r="C14" s="23">
        <v>63.596644</v>
      </c>
      <c r="D14" s="197"/>
      <c r="E14" s="164">
        <v>63.579664</v>
      </c>
      <c r="F14" s="164">
        <v>63.579664</v>
      </c>
      <c r="G14" s="24"/>
      <c r="H14" s="28">
        <v>9.610191</v>
      </c>
      <c r="I14" s="28">
        <v>35.493592</v>
      </c>
      <c r="J14" s="28">
        <v>17.426732</v>
      </c>
      <c r="K14" s="28">
        <v>1.568399</v>
      </c>
      <c r="L14" s="28">
        <v>0.983208</v>
      </c>
      <c r="M14" s="28">
        <v>5.547167</v>
      </c>
      <c r="N14" s="28">
        <v>0</v>
      </c>
      <c r="O14" s="28">
        <v>0</v>
      </c>
      <c r="P14" s="28">
        <v>4.128965</v>
      </c>
      <c r="Q14" s="27">
        <v>0.01698</v>
      </c>
      <c r="R14" s="27">
        <v>0.01698</v>
      </c>
      <c r="S14" s="24"/>
      <c r="T14" s="27">
        <v>0</v>
      </c>
      <c r="U14" s="27">
        <v>0.01698</v>
      </c>
      <c r="V14" s="27">
        <v>0</v>
      </c>
      <c r="W14" s="27">
        <v>0</v>
      </c>
    </row>
    <row r="15" s="1" customFormat="1" ht="27.75" customHeight="1" spans="1:23">
      <c r="A15" s="26" t="s">
        <v>39</v>
      </c>
      <c r="B15" s="23">
        <v>139.160961</v>
      </c>
      <c r="C15" s="23">
        <v>23.610816</v>
      </c>
      <c r="D15" s="197">
        <v>4.89394966273084</v>
      </c>
      <c r="E15" s="164">
        <v>106.170204</v>
      </c>
      <c r="F15" s="164">
        <v>9.44761899999998</v>
      </c>
      <c r="G15" s="24">
        <v>10.237773665513</v>
      </c>
      <c r="H15" s="28">
        <v>23.634713</v>
      </c>
      <c r="I15" s="28">
        <v>15.787643</v>
      </c>
      <c r="J15" s="28">
        <v>0.011321</v>
      </c>
      <c r="K15" s="28">
        <v>7.244423</v>
      </c>
      <c r="L15" s="28">
        <v>0.318027</v>
      </c>
      <c r="M15" s="28">
        <v>46.182387</v>
      </c>
      <c r="N15" s="28">
        <v>11.971753</v>
      </c>
      <c r="O15" s="28">
        <v>0</v>
      </c>
      <c r="P15" s="28">
        <v>31.899073</v>
      </c>
      <c r="Q15" s="27">
        <v>32.990757</v>
      </c>
      <c r="R15" s="27">
        <v>14.163197</v>
      </c>
      <c r="S15" s="24">
        <v>1.32932981162375</v>
      </c>
      <c r="T15" s="27">
        <v>0</v>
      </c>
      <c r="U15" s="27">
        <v>17.660249</v>
      </c>
      <c r="V15" s="27">
        <v>2.009753</v>
      </c>
      <c r="W15" s="27">
        <v>13.320755</v>
      </c>
    </row>
    <row r="16" s="1" customFormat="1" ht="27.75" customHeight="1" spans="1:23">
      <c r="A16" s="26" t="s">
        <v>40</v>
      </c>
      <c r="B16" s="23">
        <v>41.281442</v>
      </c>
      <c r="C16" s="23">
        <v>49.673007</v>
      </c>
      <c r="D16" s="197">
        <v>-0.168936118564354</v>
      </c>
      <c r="E16" s="164">
        <v>32.598802</v>
      </c>
      <c r="F16" s="164">
        <v>47.48662</v>
      </c>
      <c r="G16" s="24">
        <v>-0.313516059892239</v>
      </c>
      <c r="H16" s="28">
        <v>9.2268</v>
      </c>
      <c r="I16" s="28">
        <v>14.453841</v>
      </c>
      <c r="J16" s="28">
        <v>0.022642</v>
      </c>
      <c r="K16" s="28">
        <v>1.250385</v>
      </c>
      <c r="L16" s="28">
        <v>0.699514</v>
      </c>
      <c r="M16" s="28">
        <v>17.422805</v>
      </c>
      <c r="N16" s="28">
        <v>0</v>
      </c>
      <c r="O16" s="28">
        <v>0</v>
      </c>
      <c r="P16" s="28">
        <v>0</v>
      </c>
      <c r="Q16" s="27">
        <v>8.68264</v>
      </c>
      <c r="R16" s="27">
        <v>2.186387</v>
      </c>
      <c r="S16" s="24">
        <v>2.97122741765296</v>
      </c>
      <c r="T16" s="27">
        <v>0</v>
      </c>
      <c r="U16" s="27">
        <v>0.087236</v>
      </c>
      <c r="V16" s="27">
        <v>8.595404</v>
      </c>
      <c r="W16" s="27">
        <v>0</v>
      </c>
    </row>
    <row r="17" s="1" customFormat="1" ht="27.75" customHeight="1" spans="1:23">
      <c r="A17" s="26" t="s">
        <v>41</v>
      </c>
      <c r="B17" s="23">
        <v>33.247274</v>
      </c>
      <c r="C17" s="23">
        <v>26.155611</v>
      </c>
      <c r="D17" s="197">
        <v>0.271133524657482</v>
      </c>
      <c r="E17" s="164">
        <v>31.962563</v>
      </c>
      <c r="F17" s="164">
        <v>23.58753</v>
      </c>
      <c r="G17" s="24">
        <v>0.355061890753292</v>
      </c>
      <c r="H17" s="28">
        <v>3.451108</v>
      </c>
      <c r="I17" s="28">
        <v>7.209354</v>
      </c>
      <c r="J17" s="28">
        <v>9.090763</v>
      </c>
      <c r="K17" s="28">
        <v>0</v>
      </c>
      <c r="L17" s="28">
        <v>0.448651</v>
      </c>
      <c r="M17" s="28">
        <v>3.353762</v>
      </c>
      <c r="N17" s="28">
        <v>0</v>
      </c>
      <c r="O17" s="28">
        <v>0</v>
      </c>
      <c r="P17" s="28">
        <v>11.860033</v>
      </c>
      <c r="Q17" s="27">
        <v>1.284711</v>
      </c>
      <c r="R17" s="27">
        <v>2.568081</v>
      </c>
      <c r="S17" s="24">
        <v>-0.499738910104471</v>
      </c>
      <c r="T17" s="27">
        <v>0</v>
      </c>
      <c r="U17" s="27">
        <v>0.096936</v>
      </c>
      <c r="V17" s="27">
        <v>1.187775</v>
      </c>
      <c r="W17" s="27">
        <v>0</v>
      </c>
    </row>
    <row r="18" s="1" customFormat="1" ht="27.75" customHeight="1" spans="1:23">
      <c r="A18" s="26" t="s">
        <v>42</v>
      </c>
      <c r="B18" s="23">
        <v>0</v>
      </c>
      <c r="C18" s="23">
        <v>0</v>
      </c>
      <c r="D18" s="197">
        <v>0</v>
      </c>
      <c r="E18" s="164">
        <v>0</v>
      </c>
      <c r="F18" s="164">
        <v>0</v>
      </c>
      <c r="G18" s="24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7">
        <v>0</v>
      </c>
      <c r="R18" s="27">
        <v>0</v>
      </c>
      <c r="S18" s="24">
        <v>0</v>
      </c>
      <c r="T18" s="27">
        <v>0</v>
      </c>
      <c r="U18" s="27">
        <v>0</v>
      </c>
      <c r="V18" s="27">
        <v>0</v>
      </c>
      <c r="W18" s="27">
        <v>0</v>
      </c>
    </row>
    <row r="19" s="1" customFormat="1" ht="27.75" customHeight="1" spans="1:23">
      <c r="A19" s="26" t="s">
        <v>43</v>
      </c>
      <c r="B19" s="23">
        <v>0</v>
      </c>
      <c r="C19" s="23">
        <v>0</v>
      </c>
      <c r="D19" s="197">
        <v>0</v>
      </c>
      <c r="E19" s="164">
        <v>0</v>
      </c>
      <c r="F19" s="164">
        <v>0</v>
      </c>
      <c r="G19" s="24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7">
        <v>0</v>
      </c>
      <c r="R19" s="27">
        <v>0</v>
      </c>
      <c r="S19" s="24">
        <v>0</v>
      </c>
      <c r="T19" s="27">
        <v>0</v>
      </c>
      <c r="U19" s="27">
        <v>0</v>
      </c>
      <c r="V19" s="27">
        <v>0</v>
      </c>
      <c r="W19" s="27">
        <v>0</v>
      </c>
    </row>
    <row r="20" s="1" customFormat="1" ht="27.75" customHeight="1" spans="1:23">
      <c r="A20" s="26" t="s">
        <v>44</v>
      </c>
      <c r="B20" s="23">
        <v>94.967774</v>
      </c>
      <c r="C20" s="23">
        <v>93.511688</v>
      </c>
      <c r="D20" s="197">
        <v>0.0155711658204694</v>
      </c>
      <c r="E20" s="164">
        <v>22.554101</v>
      </c>
      <c r="F20" s="164">
        <v>16.775844</v>
      </c>
      <c r="G20" s="24">
        <v>0.344439123301337</v>
      </c>
      <c r="H20" s="28">
        <v>7.100878</v>
      </c>
      <c r="I20" s="28">
        <v>15.913033</v>
      </c>
      <c r="J20" s="28">
        <v>4.517072</v>
      </c>
      <c r="K20" s="28">
        <v>5.414056</v>
      </c>
      <c r="L20" s="28">
        <v>0</v>
      </c>
      <c r="M20" s="28">
        <v>2.123996</v>
      </c>
      <c r="N20" s="28">
        <v>0</v>
      </c>
      <c r="O20" s="28">
        <v>0</v>
      </c>
      <c r="P20" s="28">
        <v>0</v>
      </c>
      <c r="Q20" s="27">
        <v>72.413673</v>
      </c>
      <c r="R20" s="27">
        <v>76.735844</v>
      </c>
      <c r="S20" s="24">
        <v>-0.0563253204069796</v>
      </c>
      <c r="T20" s="27">
        <v>0</v>
      </c>
      <c r="U20" s="27">
        <v>69.21768</v>
      </c>
      <c r="V20" s="27">
        <v>2.888679</v>
      </c>
      <c r="W20" s="27">
        <v>0.307314000000001</v>
      </c>
    </row>
    <row r="21" s="1" customFormat="1" ht="27.75" customHeight="1" spans="1:23">
      <c r="A21" s="26" t="s">
        <v>45</v>
      </c>
      <c r="B21" s="23">
        <v>21.639088</v>
      </c>
      <c r="C21" s="23">
        <v>37.284838</v>
      </c>
      <c r="D21" s="197">
        <v>-0.419627678146275</v>
      </c>
      <c r="E21" s="164">
        <v>21.467563</v>
      </c>
      <c r="F21" s="164">
        <v>37.216916</v>
      </c>
      <c r="G21" s="24">
        <v>-0.423177272399465</v>
      </c>
      <c r="H21" s="28">
        <v>4.118848</v>
      </c>
      <c r="I21" s="28">
        <v>7.995233</v>
      </c>
      <c r="J21" s="28">
        <v>8.671886</v>
      </c>
      <c r="K21" s="28">
        <v>0</v>
      </c>
      <c r="L21" s="28">
        <v>0.399221</v>
      </c>
      <c r="M21" s="28">
        <v>3.978657</v>
      </c>
      <c r="N21" s="28">
        <v>0</v>
      </c>
      <c r="O21" s="28">
        <v>0</v>
      </c>
      <c r="P21" s="28">
        <v>0.422566</v>
      </c>
      <c r="Q21" s="27">
        <v>0.171525</v>
      </c>
      <c r="R21" s="27">
        <v>0.067922</v>
      </c>
      <c r="S21" s="24">
        <v>1.52532316480669</v>
      </c>
      <c r="T21" s="27">
        <v>0</v>
      </c>
      <c r="U21" s="27">
        <v>0.123587</v>
      </c>
      <c r="V21" s="27">
        <v>0.005041</v>
      </c>
      <c r="W21" s="27">
        <v>0.042897</v>
      </c>
    </row>
    <row r="22" s="1" customFormat="1" ht="27.75" customHeight="1" spans="1:23">
      <c r="A22" s="26" t="s">
        <v>46</v>
      </c>
      <c r="B22" s="23">
        <v>25.069389</v>
      </c>
      <c r="C22" s="23">
        <v>34.560238</v>
      </c>
      <c r="D22" s="197">
        <v>-0.274617582205308</v>
      </c>
      <c r="E22" s="164">
        <v>24.400568</v>
      </c>
      <c r="F22" s="164">
        <v>33.341072</v>
      </c>
      <c r="G22" s="24">
        <v>-0.268152865630715</v>
      </c>
      <c r="H22" s="28">
        <v>2.478304</v>
      </c>
      <c r="I22" s="28">
        <v>21.103113</v>
      </c>
      <c r="J22" s="28">
        <v>0</v>
      </c>
      <c r="K22" s="28">
        <v>1.545035</v>
      </c>
      <c r="L22" s="28">
        <v>0.326908</v>
      </c>
      <c r="M22" s="28">
        <v>1.605367</v>
      </c>
      <c r="N22" s="28">
        <v>0</v>
      </c>
      <c r="O22" s="28">
        <v>0.462349</v>
      </c>
      <c r="P22" s="28">
        <v>0.902831</v>
      </c>
      <c r="Q22" s="27">
        <v>0.668821</v>
      </c>
      <c r="R22" s="27">
        <v>1.219166</v>
      </c>
      <c r="S22" s="24">
        <v>-0.4514110465679</v>
      </c>
      <c r="T22" s="27">
        <v>0</v>
      </c>
      <c r="U22" s="27">
        <v>0.555613</v>
      </c>
      <c r="V22" s="27">
        <v>0.113208</v>
      </c>
      <c r="W22" s="27">
        <v>0</v>
      </c>
    </row>
    <row r="23" s="1" customFormat="1" ht="27.75" customHeight="1" spans="1:23">
      <c r="A23" s="26" t="s">
        <v>47</v>
      </c>
      <c r="B23" s="23">
        <v>16.746094</v>
      </c>
      <c r="C23" s="23">
        <v>24.404191</v>
      </c>
      <c r="D23" s="197">
        <v>-0.313802534982618</v>
      </c>
      <c r="E23" s="164">
        <v>15.242315</v>
      </c>
      <c r="F23" s="164">
        <v>24.285779</v>
      </c>
      <c r="G23" s="24">
        <v>-0.37237693713675</v>
      </c>
      <c r="H23" s="28">
        <v>3.802695</v>
      </c>
      <c r="I23" s="28">
        <v>12.332725</v>
      </c>
      <c r="J23" s="28">
        <v>2.271733</v>
      </c>
      <c r="K23" s="28">
        <v>2.213995</v>
      </c>
      <c r="L23" s="28">
        <v>0</v>
      </c>
      <c r="M23" s="28">
        <v>0.637857</v>
      </c>
      <c r="N23" s="28">
        <v>0</v>
      </c>
      <c r="O23" s="28">
        <v>0</v>
      </c>
      <c r="P23" s="28">
        <v>0</v>
      </c>
      <c r="Q23" s="27">
        <v>1.503779</v>
      </c>
      <c r="R23" s="27">
        <v>0.118412</v>
      </c>
      <c r="S23" s="24">
        <v>11.6995490321927</v>
      </c>
      <c r="T23" s="27">
        <v>0</v>
      </c>
      <c r="U23" s="27">
        <v>0.733354</v>
      </c>
      <c r="V23" s="27">
        <v>0</v>
      </c>
      <c r="W23" s="27">
        <v>0.770425</v>
      </c>
    </row>
    <row r="24" s="1" customFormat="1" ht="27.75" customHeight="1" spans="1:23">
      <c r="A24" s="26" t="s">
        <v>48</v>
      </c>
      <c r="B24" s="23">
        <v>5.883677</v>
      </c>
      <c r="C24" s="23">
        <v>5.883677</v>
      </c>
      <c r="D24" s="197"/>
      <c r="E24" s="164">
        <v>5.866697</v>
      </c>
      <c r="F24" s="164">
        <v>5.866697</v>
      </c>
      <c r="G24" s="24"/>
      <c r="H24" s="28">
        <v>0.917001</v>
      </c>
      <c r="I24" s="28">
        <v>3.107194</v>
      </c>
      <c r="J24" s="28">
        <v>1.211347</v>
      </c>
      <c r="K24" s="28">
        <v>0</v>
      </c>
      <c r="L24" s="28">
        <v>0.436533</v>
      </c>
      <c r="M24" s="28">
        <v>1.111623</v>
      </c>
      <c r="N24" s="28">
        <v>0</v>
      </c>
      <c r="O24" s="28">
        <v>0</v>
      </c>
      <c r="P24" s="28">
        <v>0</v>
      </c>
      <c r="Q24" s="27">
        <v>0.01698</v>
      </c>
      <c r="R24" s="27">
        <v>0.01698</v>
      </c>
      <c r="S24" s="24"/>
      <c r="T24" s="27">
        <v>0</v>
      </c>
      <c r="U24" s="27">
        <v>0.01698</v>
      </c>
      <c r="V24" s="27">
        <v>0</v>
      </c>
      <c r="W24" s="27">
        <v>0</v>
      </c>
    </row>
    <row r="25" s="1" customFormat="1" ht="27.75" customHeight="1" spans="1:23">
      <c r="A25" s="26" t="s">
        <v>49</v>
      </c>
      <c r="B25" s="23">
        <v>0</v>
      </c>
      <c r="C25" s="23">
        <v>0</v>
      </c>
      <c r="D25" s="197">
        <v>0</v>
      </c>
      <c r="E25" s="164">
        <v>0</v>
      </c>
      <c r="F25" s="164">
        <v>0</v>
      </c>
      <c r="G25" s="24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7">
        <v>0</v>
      </c>
      <c r="R25" s="27">
        <v>0</v>
      </c>
      <c r="S25" s="24">
        <v>0</v>
      </c>
      <c r="T25" s="27">
        <v>0</v>
      </c>
      <c r="U25" s="27">
        <v>0</v>
      </c>
      <c r="V25" s="27">
        <v>0</v>
      </c>
      <c r="W25" s="27">
        <v>0</v>
      </c>
    </row>
    <row r="26" s="1" customFormat="1" ht="27.75" customHeight="1" spans="1:23">
      <c r="A26" s="29" t="s">
        <v>116</v>
      </c>
      <c r="B26" s="23">
        <v>823.237687</v>
      </c>
      <c r="C26" s="23">
        <v>886.063458</v>
      </c>
      <c r="D26" s="196">
        <v>-0.0709043696958327</v>
      </c>
      <c r="E26" s="164">
        <v>411.284696</v>
      </c>
      <c r="F26" s="164">
        <v>385.780122</v>
      </c>
      <c r="G26" s="24">
        <v>0.0661116852464472</v>
      </c>
      <c r="H26" s="28">
        <v>69.32729</v>
      </c>
      <c r="I26" s="28">
        <v>197.880204</v>
      </c>
      <c r="J26" s="28">
        <v>48.431138</v>
      </c>
      <c r="K26" s="28">
        <v>19.664245</v>
      </c>
      <c r="L26" s="28">
        <v>7.315304</v>
      </c>
      <c r="M26" s="28">
        <v>91.615813</v>
      </c>
      <c r="N26" s="28">
        <v>11.971753</v>
      </c>
      <c r="O26" s="28">
        <v>0.462349</v>
      </c>
      <c r="P26" s="28">
        <v>53.608135</v>
      </c>
      <c r="Q26" s="27">
        <v>411.952991</v>
      </c>
      <c r="R26" s="27">
        <v>500.283336</v>
      </c>
      <c r="S26" s="24">
        <v>-0.176560638030126</v>
      </c>
      <c r="T26" s="27">
        <v>0</v>
      </c>
      <c r="U26" s="27">
        <v>381.705607</v>
      </c>
      <c r="V26" s="27">
        <v>15.805993</v>
      </c>
      <c r="W26" s="80">
        <v>14.441391</v>
      </c>
    </row>
  </sheetData>
  <mergeCells count="12">
    <mergeCell ref="A2:W2"/>
    <mergeCell ref="A3:W3"/>
    <mergeCell ref="B4:W4"/>
    <mergeCell ref="E5:P5"/>
    <mergeCell ref="Q5:W5"/>
    <mergeCell ref="A4:A7"/>
    <mergeCell ref="B5:B7"/>
    <mergeCell ref="D5:D7"/>
    <mergeCell ref="E6:E7"/>
    <mergeCell ref="G6:G7"/>
    <mergeCell ref="Q6:Q7"/>
    <mergeCell ref="S6:S7"/>
  </mergeCells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70" zoomScaleNormal="70" workbookViewId="0">
      <selection activeCell="A1" sqref="$A1:$XFD1048576"/>
    </sheetView>
  </sheetViews>
  <sheetFormatPr defaultColWidth="9" defaultRowHeight="14.25"/>
  <cols>
    <col min="1" max="1" width="8.125" style="1" customWidth="1"/>
    <col min="2" max="3" width="11.75" style="1" customWidth="1"/>
    <col min="4" max="4" width="7.875" style="2" customWidth="1"/>
    <col min="5" max="6" width="11.625" style="1" customWidth="1"/>
    <col min="7" max="7" width="8.5" style="2" customWidth="1"/>
    <col min="8" max="8" width="7.875" style="1" customWidth="1"/>
    <col min="9" max="10" width="7.75" style="1" customWidth="1"/>
    <col min="11" max="11" width="11" style="1" customWidth="1"/>
    <col min="12" max="12" width="9.5" style="1" customWidth="1"/>
    <col min="13" max="13" width="9.125" style="1" customWidth="1"/>
    <col min="14" max="14" width="8.25" style="1" customWidth="1"/>
    <col min="15" max="15" width="8.625" style="1" customWidth="1"/>
    <col min="16" max="16" width="8.125" style="1" customWidth="1"/>
    <col min="17" max="18" width="7.875" style="1" customWidth="1"/>
    <col min="19" max="19" width="7.875" style="2" customWidth="1"/>
    <col min="20" max="20" width="9" style="1"/>
    <col min="21" max="21" width="11.25" style="1" customWidth="1"/>
    <col min="22" max="22" width="7.125" style="1" customWidth="1"/>
    <col min="23" max="23" width="8.5" style="1" customWidth="1"/>
    <col min="24" max="16384" width="9" style="1"/>
  </cols>
  <sheetData>
    <row r="1" s="1" customFormat="1" ht="30" customHeight="1" spans="1:20">
      <c r="A1" s="3" t="s">
        <v>145</v>
      </c>
      <c r="D1" s="2"/>
      <c r="G1" s="2"/>
      <c r="Q1" s="30"/>
      <c r="R1" s="30"/>
      <c r="S1" s="31"/>
      <c r="T1" s="30"/>
    </row>
    <row r="2" s="1" customFormat="1" ht="27.75" customHeight="1" spans="1:23">
      <c r="A2" s="4" t="s">
        <v>151</v>
      </c>
      <c r="B2" s="4"/>
      <c r="C2" s="4"/>
      <c r="D2" s="5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  <c r="V2" s="4"/>
      <c r="W2" s="4"/>
    </row>
    <row r="3" s="1" customFormat="1" ht="27.75" customHeight="1" spans="1:23">
      <c r="A3" s="6" t="s">
        <v>54</v>
      </c>
      <c r="B3" s="6"/>
      <c r="C3" s="6"/>
      <c r="D3" s="7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6"/>
    </row>
    <row r="4" s="1" customFormat="1" ht="27.75" customHeight="1" spans="1:23">
      <c r="A4" s="8" t="s">
        <v>55</v>
      </c>
      <c r="B4" s="9" t="s">
        <v>56</v>
      </c>
      <c r="C4" s="10"/>
      <c r="D4" s="11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0"/>
      <c r="U4" s="10"/>
      <c r="V4" s="10"/>
      <c r="W4" s="10"/>
    </row>
    <row r="5" s="1" customFormat="1" ht="27.75" customHeight="1" spans="1:23">
      <c r="A5" s="12"/>
      <c r="B5" s="8" t="s">
        <v>153</v>
      </c>
      <c r="C5" s="179" t="s">
        <v>154</v>
      </c>
      <c r="D5" s="14" t="s">
        <v>59</v>
      </c>
      <c r="E5" s="13" t="s">
        <v>60</v>
      </c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 t="s">
        <v>84</v>
      </c>
      <c r="R5" s="13"/>
      <c r="S5" s="14"/>
      <c r="T5" s="13"/>
      <c r="U5" s="13"/>
      <c r="V5" s="13"/>
      <c r="W5" s="13"/>
    </row>
    <row r="6" s="1" customFormat="1" ht="27.75" customHeight="1" spans="1:23">
      <c r="A6" s="12"/>
      <c r="B6" s="12"/>
      <c r="C6" s="180"/>
      <c r="D6" s="14"/>
      <c r="E6" s="15" t="s">
        <v>62</v>
      </c>
      <c r="F6" s="181" t="s">
        <v>155</v>
      </c>
      <c r="G6" s="17" t="s">
        <v>59</v>
      </c>
      <c r="H6" s="18" t="s">
        <v>64</v>
      </c>
      <c r="I6" s="18" t="s">
        <v>65</v>
      </c>
      <c r="J6" s="18" t="s">
        <v>66</v>
      </c>
      <c r="K6" s="18" t="s">
        <v>67</v>
      </c>
      <c r="L6" s="18" t="s">
        <v>68</v>
      </c>
      <c r="M6" s="18" t="s">
        <v>69</v>
      </c>
      <c r="N6" s="18" t="s">
        <v>70</v>
      </c>
      <c r="O6" s="18" t="s">
        <v>71</v>
      </c>
      <c r="P6" s="18" t="s">
        <v>72</v>
      </c>
      <c r="Q6" s="15" t="s">
        <v>73</v>
      </c>
      <c r="R6" s="181" t="s">
        <v>156</v>
      </c>
      <c r="S6" s="17" t="s">
        <v>59</v>
      </c>
      <c r="T6" s="18" t="s">
        <v>74</v>
      </c>
      <c r="U6" s="18" t="s">
        <v>75</v>
      </c>
      <c r="V6" s="18" t="s">
        <v>76</v>
      </c>
      <c r="W6" s="18" t="s">
        <v>77</v>
      </c>
    </row>
    <row r="7" s="1" customFormat="1" ht="27.75" customHeight="1" spans="1:23">
      <c r="A7" s="19"/>
      <c r="B7" s="19"/>
      <c r="C7" s="182"/>
      <c r="D7" s="14"/>
      <c r="E7" s="15"/>
      <c r="F7" s="183"/>
      <c r="G7" s="21"/>
      <c r="H7" s="18" t="s">
        <v>78</v>
      </c>
      <c r="I7" s="18" t="s">
        <v>78</v>
      </c>
      <c r="J7" s="18" t="s">
        <v>78</v>
      </c>
      <c r="K7" s="18" t="s">
        <v>78</v>
      </c>
      <c r="L7" s="18" t="s">
        <v>78</v>
      </c>
      <c r="M7" s="18" t="s">
        <v>78</v>
      </c>
      <c r="N7" s="18" t="s">
        <v>78</v>
      </c>
      <c r="O7" s="18" t="s">
        <v>78</v>
      </c>
      <c r="P7" s="18" t="s">
        <v>78</v>
      </c>
      <c r="Q7" s="15"/>
      <c r="R7" s="183"/>
      <c r="S7" s="21"/>
      <c r="T7" s="18" t="s">
        <v>78</v>
      </c>
      <c r="U7" s="18" t="s">
        <v>78</v>
      </c>
      <c r="V7" s="18" t="s">
        <v>78</v>
      </c>
      <c r="W7" s="18" t="s">
        <v>78</v>
      </c>
    </row>
    <row r="8" s="174" customFormat="1" ht="22.75" customHeight="1" spans="1:23">
      <c r="A8" s="175" t="s">
        <v>79</v>
      </c>
      <c r="B8" s="176">
        <v>40768.17637</v>
      </c>
      <c r="C8" s="177">
        <v>37975.485713</v>
      </c>
      <c r="D8" s="178">
        <v>0.0735</v>
      </c>
      <c r="E8" s="176">
        <v>13224.821839</v>
      </c>
      <c r="F8" s="177">
        <v>13505.240242</v>
      </c>
      <c r="G8" s="178">
        <v>-0.0208</v>
      </c>
      <c r="H8" s="176">
        <v>2359.300577</v>
      </c>
      <c r="I8" s="176">
        <v>10948.534266</v>
      </c>
      <c r="J8" s="176">
        <v>42.809191</v>
      </c>
      <c r="K8" s="176">
        <v>1719.362474</v>
      </c>
      <c r="L8" s="176">
        <v>478.730425</v>
      </c>
      <c r="M8" s="176">
        <v>665.583726</v>
      </c>
      <c r="N8" s="176">
        <v>160.120708</v>
      </c>
      <c r="O8" s="176">
        <v>783.619675</v>
      </c>
      <c r="P8" s="176">
        <v>133.062493</v>
      </c>
      <c r="Q8" s="176">
        <v>27543.354531</v>
      </c>
      <c r="R8" s="177">
        <v>24464.137923</v>
      </c>
      <c r="S8" s="178">
        <v>0.1259</v>
      </c>
      <c r="T8" s="176">
        <v>4.589676</v>
      </c>
      <c r="U8" s="176">
        <v>358.576783</v>
      </c>
      <c r="V8" s="176">
        <v>393.176721</v>
      </c>
      <c r="W8" s="176">
        <v>26787.011351</v>
      </c>
    </row>
    <row r="9" s="174" customFormat="1" ht="22.75" customHeight="1" spans="1:23">
      <c r="A9" s="175" t="s">
        <v>33</v>
      </c>
      <c r="B9" s="176">
        <v>6177.415325</v>
      </c>
      <c r="C9" s="177">
        <v>3967.60268</v>
      </c>
      <c r="D9" s="178">
        <v>0.557</v>
      </c>
      <c r="E9" s="176">
        <v>3361.394808</v>
      </c>
      <c r="F9" s="177">
        <v>2678.327855</v>
      </c>
      <c r="G9" s="178">
        <v>0.255</v>
      </c>
      <c r="H9" s="176">
        <v>524.863876</v>
      </c>
      <c r="I9" s="176">
        <v>2423.978512</v>
      </c>
      <c r="J9" s="176">
        <v>41.371687</v>
      </c>
      <c r="K9" s="176">
        <v>318.735346</v>
      </c>
      <c r="L9" s="176">
        <v>68.339768</v>
      </c>
      <c r="M9" s="176">
        <v>252.23037</v>
      </c>
      <c r="N9" s="176">
        <v>15.996144</v>
      </c>
      <c r="O9" s="176">
        <v>529.759181</v>
      </c>
      <c r="P9" s="176">
        <v>26.818435</v>
      </c>
      <c r="Q9" s="176">
        <v>2816.020517</v>
      </c>
      <c r="R9" s="177">
        <v>1289.274825</v>
      </c>
      <c r="S9" s="178">
        <v>1.1842</v>
      </c>
      <c r="T9" s="176">
        <v>509.974979</v>
      </c>
      <c r="U9" s="176">
        <v>42.537654</v>
      </c>
      <c r="V9" s="176">
        <v>54.405876</v>
      </c>
      <c r="W9" s="176">
        <v>2209.102008</v>
      </c>
    </row>
    <row r="10" s="174" customFormat="1" ht="22.75" customHeight="1" spans="1:23">
      <c r="A10" s="175" t="s">
        <v>34</v>
      </c>
      <c r="B10" s="176">
        <v>8662.400349</v>
      </c>
      <c r="C10" s="177">
        <v>2545.691652</v>
      </c>
      <c r="D10" s="178">
        <v>2.4028</v>
      </c>
      <c r="E10" s="176">
        <v>2621.690549</v>
      </c>
      <c r="F10" s="177">
        <v>1879.414761</v>
      </c>
      <c r="G10" s="178">
        <v>0.395</v>
      </c>
      <c r="H10" s="176">
        <v>651.8117</v>
      </c>
      <c r="I10" s="176">
        <v>1393.606566</v>
      </c>
      <c r="J10" s="176">
        <v>32.155555</v>
      </c>
      <c r="K10" s="176">
        <v>52.838327</v>
      </c>
      <c r="L10" s="176">
        <v>24.645761</v>
      </c>
      <c r="M10" s="176">
        <v>217.779311</v>
      </c>
      <c r="N10" s="176">
        <v>43.743961</v>
      </c>
      <c r="O10" s="176">
        <v>890.586089</v>
      </c>
      <c r="P10" s="176">
        <v>18.878966</v>
      </c>
      <c r="Q10" s="176">
        <v>6040.7098</v>
      </c>
      <c r="R10" s="177">
        <v>666.276891</v>
      </c>
      <c r="S10" s="178">
        <v>8.0664</v>
      </c>
      <c r="T10" s="176">
        <v>84.176042</v>
      </c>
      <c r="U10" s="176">
        <v>61.203545</v>
      </c>
      <c r="V10" s="176">
        <v>77.511323</v>
      </c>
      <c r="W10" s="176">
        <v>5817.81889</v>
      </c>
    </row>
    <row r="11" s="174" customFormat="1" ht="22.75" customHeight="1" spans="1:23">
      <c r="A11" s="175" t="s">
        <v>35</v>
      </c>
      <c r="B11" s="176">
        <v>6746.974552</v>
      </c>
      <c r="C11" s="177">
        <v>3615.232094</v>
      </c>
      <c r="D11" s="178">
        <v>0.8663</v>
      </c>
      <c r="E11" s="176">
        <v>1737.619616</v>
      </c>
      <c r="F11" s="177">
        <v>1660.010527</v>
      </c>
      <c r="G11" s="178">
        <v>0.0468</v>
      </c>
      <c r="H11" s="176">
        <v>111.917409</v>
      </c>
      <c r="I11" s="176">
        <v>1388.967371</v>
      </c>
      <c r="J11" s="176">
        <v>42.791778</v>
      </c>
      <c r="K11" s="176">
        <v>73.903721</v>
      </c>
      <c r="L11" s="176">
        <v>18.076249</v>
      </c>
      <c r="M11" s="176">
        <v>152.236763</v>
      </c>
      <c r="N11" s="176">
        <v>17.145107</v>
      </c>
      <c r="O11" s="176">
        <v>86.792144</v>
      </c>
      <c r="P11" s="176">
        <v>31.491336</v>
      </c>
      <c r="Q11" s="176">
        <v>5009.354936</v>
      </c>
      <c r="R11" s="177">
        <v>1955.221567</v>
      </c>
      <c r="S11" s="178">
        <v>1.562</v>
      </c>
      <c r="T11" s="176">
        <v>944.41299</v>
      </c>
      <c r="U11" s="176">
        <v>55.819661</v>
      </c>
      <c r="V11" s="176">
        <v>92.251418</v>
      </c>
      <c r="W11" s="176">
        <v>3916.870867</v>
      </c>
    </row>
    <row r="12" s="174" customFormat="1" ht="22.75" customHeight="1" spans="1:23">
      <c r="A12" s="175" t="s">
        <v>36</v>
      </c>
      <c r="B12" s="176">
        <v>1700.230113</v>
      </c>
      <c r="C12" s="177">
        <v>2272.813225</v>
      </c>
      <c r="D12" s="178">
        <v>-0.2519</v>
      </c>
      <c r="E12" s="176">
        <v>1391.906791</v>
      </c>
      <c r="F12" s="177">
        <v>1450.285082</v>
      </c>
      <c r="G12" s="178">
        <v>-0.0403</v>
      </c>
      <c r="H12" s="176">
        <v>155.276722</v>
      </c>
      <c r="I12" s="176">
        <v>994.750004</v>
      </c>
      <c r="J12" s="176">
        <v>49.644226</v>
      </c>
      <c r="K12" s="176">
        <v>97.179904</v>
      </c>
      <c r="L12" s="176">
        <v>24.650881</v>
      </c>
      <c r="M12" s="176">
        <v>77.872702</v>
      </c>
      <c r="N12" s="176">
        <v>82.157473</v>
      </c>
      <c r="O12" s="176">
        <v>126.807008</v>
      </c>
      <c r="P12" s="176">
        <v>36.024497</v>
      </c>
      <c r="Q12" s="176">
        <v>308.323322</v>
      </c>
      <c r="R12" s="177">
        <v>822.528143</v>
      </c>
      <c r="S12" s="178">
        <v>-0.6252</v>
      </c>
      <c r="T12" s="176">
        <v>51.891873</v>
      </c>
      <c r="U12" s="176">
        <v>22.847356</v>
      </c>
      <c r="V12" s="176">
        <v>128.39962</v>
      </c>
      <c r="W12" s="176">
        <v>105.184473</v>
      </c>
    </row>
    <row r="13" s="174" customFormat="1" ht="22.75" customHeight="1" spans="1:23">
      <c r="A13" s="175" t="s">
        <v>37</v>
      </c>
      <c r="B13" s="176">
        <v>1666.916015</v>
      </c>
      <c r="C13" s="177">
        <v>5894.338896</v>
      </c>
      <c r="D13" s="178">
        <v>-0.7172</v>
      </c>
      <c r="E13" s="176">
        <v>1157.733699</v>
      </c>
      <c r="F13" s="177">
        <v>1077.916981</v>
      </c>
      <c r="G13" s="178">
        <v>0.074</v>
      </c>
      <c r="H13" s="176">
        <v>105.660682</v>
      </c>
      <c r="I13" s="176">
        <v>957.280487</v>
      </c>
      <c r="J13" s="176">
        <v>50.018877</v>
      </c>
      <c r="K13" s="176">
        <v>82.907077</v>
      </c>
      <c r="L13" s="176">
        <v>16.068602</v>
      </c>
      <c r="M13" s="176">
        <v>65.953137</v>
      </c>
      <c r="N13" s="176">
        <v>10.77944</v>
      </c>
      <c r="O13" s="176">
        <v>41.501529</v>
      </c>
      <c r="P13" s="176">
        <v>15.984457</v>
      </c>
      <c r="Q13" s="176">
        <v>509.182316</v>
      </c>
      <c r="R13" s="177">
        <v>4816.421915</v>
      </c>
      <c r="S13" s="178">
        <v>-0.8943</v>
      </c>
      <c r="T13" s="176">
        <v>292.7306</v>
      </c>
      <c r="U13" s="176">
        <v>66.921814</v>
      </c>
      <c r="V13" s="176">
        <v>103.482438</v>
      </c>
      <c r="W13" s="176">
        <v>46.047464</v>
      </c>
    </row>
    <row r="14" s="174" customFormat="1" ht="22.75" customHeight="1" spans="1:23">
      <c r="A14" s="175" t="s">
        <v>38</v>
      </c>
      <c r="B14" s="176">
        <v>2148.222034</v>
      </c>
      <c r="C14" s="177">
        <v>5201.831673</v>
      </c>
      <c r="D14" s="178">
        <v>-0.587</v>
      </c>
      <c r="E14" s="176">
        <v>1187.381912</v>
      </c>
      <c r="F14" s="177">
        <v>1179.544291</v>
      </c>
      <c r="G14" s="178">
        <v>0.0066</v>
      </c>
      <c r="H14" s="176">
        <v>80.219134</v>
      </c>
      <c r="I14" s="176">
        <v>884.543027</v>
      </c>
      <c r="J14" s="176">
        <v>10.00776</v>
      </c>
      <c r="K14" s="176">
        <v>63.495646</v>
      </c>
      <c r="L14" s="176">
        <v>20.528368</v>
      </c>
      <c r="M14" s="176">
        <v>123.332135</v>
      </c>
      <c r="N14" s="176">
        <v>18.462534</v>
      </c>
      <c r="O14" s="176">
        <v>93.244512</v>
      </c>
      <c r="P14" s="176">
        <v>37.263576</v>
      </c>
      <c r="Q14" s="176">
        <v>960.840122</v>
      </c>
      <c r="R14" s="177">
        <v>4022.287382</v>
      </c>
      <c r="S14" s="178">
        <v>-0.7611</v>
      </c>
      <c r="T14" s="176">
        <v>761.223096</v>
      </c>
      <c r="U14" s="176">
        <v>23.88227</v>
      </c>
      <c r="V14" s="176">
        <v>123.22391</v>
      </c>
      <c r="W14" s="176">
        <v>52.510846</v>
      </c>
    </row>
    <row r="15" s="174" customFormat="1" ht="22.75" customHeight="1" spans="1:23">
      <c r="A15" s="175" t="s">
        <v>39</v>
      </c>
      <c r="B15" s="176">
        <v>3069.215055</v>
      </c>
      <c r="C15" s="177">
        <v>4055.387714</v>
      </c>
      <c r="D15" s="178">
        <v>-0.2432</v>
      </c>
      <c r="E15" s="176">
        <v>2219.687019</v>
      </c>
      <c r="F15" s="177">
        <v>1714.329465</v>
      </c>
      <c r="G15" s="178">
        <v>0.2948</v>
      </c>
      <c r="H15" s="176">
        <v>94.236311</v>
      </c>
      <c r="I15" s="176">
        <v>1555.652922</v>
      </c>
      <c r="J15" s="176">
        <v>110.29832</v>
      </c>
      <c r="K15" s="176">
        <v>45.618822</v>
      </c>
      <c r="L15" s="176">
        <v>26.460991</v>
      </c>
      <c r="M15" s="176">
        <v>205.666127</v>
      </c>
      <c r="N15" s="176">
        <v>22.182779</v>
      </c>
      <c r="O15" s="176">
        <v>280.819525</v>
      </c>
      <c r="P15" s="176">
        <v>18.399983</v>
      </c>
      <c r="Q15" s="176">
        <v>849.528036</v>
      </c>
      <c r="R15" s="177">
        <v>2341.058249</v>
      </c>
      <c r="S15" s="178">
        <v>-0.6371</v>
      </c>
      <c r="T15" s="176">
        <v>410.24711</v>
      </c>
      <c r="U15" s="176">
        <v>212.167358</v>
      </c>
      <c r="V15" s="176">
        <v>170.225457</v>
      </c>
      <c r="W15" s="176">
        <v>56.888111</v>
      </c>
    </row>
    <row r="16" s="174" customFormat="1" ht="22.75" customHeight="1" spans="1:23">
      <c r="A16" s="175" t="s">
        <v>40</v>
      </c>
      <c r="B16" s="176">
        <v>9940.351496</v>
      </c>
      <c r="C16" s="177">
        <v>11355.920043</v>
      </c>
      <c r="D16" s="178">
        <v>-0.1247</v>
      </c>
      <c r="E16" s="176">
        <v>5435.21632</v>
      </c>
      <c r="F16" s="177">
        <v>4974.633252</v>
      </c>
      <c r="G16" s="178">
        <v>0.0926</v>
      </c>
      <c r="H16" s="176">
        <v>1261.039679</v>
      </c>
      <c r="I16" s="176">
        <v>4414.802118</v>
      </c>
      <c r="J16" s="176">
        <v>15.873242</v>
      </c>
      <c r="K16" s="176">
        <v>1081.010892</v>
      </c>
      <c r="L16" s="176">
        <v>114.347954</v>
      </c>
      <c r="M16" s="176">
        <v>519.951164</v>
      </c>
      <c r="N16" s="176">
        <v>24.799481</v>
      </c>
      <c r="O16" s="176">
        <v>293.517794</v>
      </c>
      <c r="P16" s="176">
        <v>49.035279</v>
      </c>
      <c r="Q16" s="176">
        <v>4505.135176</v>
      </c>
      <c r="R16" s="177">
        <v>6381.286791</v>
      </c>
      <c r="S16" s="178">
        <v>-0.294</v>
      </c>
      <c r="T16" s="176">
        <v>479.122038</v>
      </c>
      <c r="U16" s="176">
        <v>94.813061</v>
      </c>
      <c r="V16" s="176">
        <v>1310.806819</v>
      </c>
      <c r="W16" s="176">
        <v>2620.393258</v>
      </c>
    </row>
    <row r="17" s="174" customFormat="1" ht="22.75" customHeight="1" spans="1:23">
      <c r="A17" s="175" t="s">
        <v>41</v>
      </c>
      <c r="B17" s="176">
        <v>2291.654933</v>
      </c>
      <c r="C17" s="177">
        <v>2288.319447</v>
      </c>
      <c r="D17" s="178">
        <v>0.0015</v>
      </c>
      <c r="E17" s="176">
        <v>1539.839474</v>
      </c>
      <c r="F17" s="177">
        <v>1396.29176</v>
      </c>
      <c r="G17" s="178">
        <v>0.1028</v>
      </c>
      <c r="H17" s="176">
        <v>93.739714</v>
      </c>
      <c r="I17" s="176">
        <v>1076.923292</v>
      </c>
      <c r="J17" s="176">
        <v>11.841132</v>
      </c>
      <c r="K17" s="176">
        <v>22.726112</v>
      </c>
      <c r="L17" s="176">
        <v>40.340959</v>
      </c>
      <c r="M17" s="176">
        <v>157.250641</v>
      </c>
      <c r="N17" s="176">
        <v>0</v>
      </c>
      <c r="O17" s="176">
        <v>218.859627</v>
      </c>
      <c r="P17" s="176">
        <v>34.623823</v>
      </c>
      <c r="Q17" s="176">
        <v>751.815459</v>
      </c>
      <c r="R17" s="177">
        <v>892.027687</v>
      </c>
      <c r="S17" s="178">
        <v>-0.1572</v>
      </c>
      <c r="T17" s="176">
        <v>558.526912</v>
      </c>
      <c r="U17" s="176">
        <v>49.53706</v>
      </c>
      <c r="V17" s="176">
        <v>71.580651</v>
      </c>
      <c r="W17" s="176">
        <v>72.170836</v>
      </c>
    </row>
    <row r="18" s="174" customFormat="1" ht="22.75" customHeight="1" spans="1:23">
      <c r="A18" s="175" t="s">
        <v>42</v>
      </c>
      <c r="B18" s="176">
        <v>1985.775209</v>
      </c>
      <c r="C18" s="177">
        <v>2945.882811</v>
      </c>
      <c r="D18" s="178">
        <v>-0.3259</v>
      </c>
      <c r="E18" s="176">
        <v>1343.599696</v>
      </c>
      <c r="F18" s="177">
        <v>942.541463</v>
      </c>
      <c r="G18" s="178">
        <v>0.4255</v>
      </c>
      <c r="H18" s="176">
        <v>80.970926</v>
      </c>
      <c r="I18" s="176">
        <v>964.421223</v>
      </c>
      <c r="J18" s="176">
        <v>44.423597</v>
      </c>
      <c r="K18" s="176">
        <v>42.557198</v>
      </c>
      <c r="L18" s="176">
        <v>25.755201</v>
      </c>
      <c r="M18" s="176">
        <v>114.636032</v>
      </c>
      <c r="N18" s="176">
        <v>26.067051</v>
      </c>
      <c r="O18" s="176">
        <v>122.114115</v>
      </c>
      <c r="P18" s="176">
        <v>45.187288</v>
      </c>
      <c r="Q18" s="176">
        <v>642.175513</v>
      </c>
      <c r="R18" s="177">
        <v>2003.341348</v>
      </c>
      <c r="S18" s="178">
        <v>-0.6794</v>
      </c>
      <c r="T18" s="176">
        <v>376.45574</v>
      </c>
      <c r="U18" s="176">
        <v>34.959517</v>
      </c>
      <c r="V18" s="176">
        <v>94.102727</v>
      </c>
      <c r="W18" s="176">
        <v>136.657529</v>
      </c>
    </row>
    <row r="19" s="174" customFormat="1" ht="22.75" customHeight="1" spans="1:23">
      <c r="A19" s="175" t="s">
        <v>43</v>
      </c>
      <c r="B19" s="176">
        <v>2153.36361</v>
      </c>
      <c r="C19" s="177">
        <v>1938.572551</v>
      </c>
      <c r="D19" s="178">
        <v>0.1108</v>
      </c>
      <c r="E19" s="176">
        <v>1472.25522</v>
      </c>
      <c r="F19" s="177">
        <v>1090.989861</v>
      </c>
      <c r="G19" s="178">
        <v>0.3495</v>
      </c>
      <c r="H19" s="176">
        <v>43.317614</v>
      </c>
      <c r="I19" s="176">
        <v>1019.831173</v>
      </c>
      <c r="J19" s="176">
        <v>32.951995</v>
      </c>
      <c r="K19" s="176">
        <v>25.689914</v>
      </c>
      <c r="L19" s="176">
        <v>63.543175</v>
      </c>
      <c r="M19" s="176">
        <v>213.154597</v>
      </c>
      <c r="N19" s="176">
        <v>10.607783</v>
      </c>
      <c r="O19" s="176">
        <v>75.246251</v>
      </c>
      <c r="P19" s="176">
        <v>56.685253</v>
      </c>
      <c r="Q19" s="176">
        <v>681.10839</v>
      </c>
      <c r="R19" s="177">
        <v>847.58269</v>
      </c>
      <c r="S19" s="178">
        <v>-0.1964</v>
      </c>
      <c r="T19" s="176">
        <v>584.005398</v>
      </c>
      <c r="U19" s="176">
        <v>21.61662</v>
      </c>
      <c r="V19" s="176">
        <v>34.83623</v>
      </c>
      <c r="W19" s="176">
        <v>40.650142</v>
      </c>
    </row>
    <row r="20" s="174" customFormat="1" ht="22.75" customHeight="1" spans="1:23">
      <c r="A20" s="175" t="s">
        <v>44</v>
      </c>
      <c r="B20" s="176">
        <v>7320.448043</v>
      </c>
      <c r="C20" s="177">
        <v>3958.441918</v>
      </c>
      <c r="D20" s="178">
        <v>0.8493</v>
      </c>
      <c r="E20" s="176">
        <v>2670.162596</v>
      </c>
      <c r="F20" s="177">
        <v>2375.00351</v>
      </c>
      <c r="G20" s="178">
        <v>0.1243</v>
      </c>
      <c r="H20" s="176">
        <v>239.320432</v>
      </c>
      <c r="I20" s="176">
        <v>1680.992798</v>
      </c>
      <c r="J20" s="176">
        <v>112.983852</v>
      </c>
      <c r="K20" s="176">
        <v>74.33304</v>
      </c>
      <c r="L20" s="176">
        <v>27.022208</v>
      </c>
      <c r="M20" s="176">
        <v>556.92525</v>
      </c>
      <c r="N20" s="176">
        <v>9.171474</v>
      </c>
      <c r="O20" s="176">
        <v>253.070843</v>
      </c>
      <c r="P20" s="176">
        <v>27.345643</v>
      </c>
      <c r="Q20" s="176">
        <v>4650.285447</v>
      </c>
      <c r="R20" s="177">
        <v>1583.438408</v>
      </c>
      <c r="S20" s="178">
        <v>1.9368</v>
      </c>
      <c r="T20" s="176">
        <v>644.031151</v>
      </c>
      <c r="U20" s="176">
        <v>226.785309</v>
      </c>
      <c r="V20" s="176">
        <v>91.33291</v>
      </c>
      <c r="W20" s="176">
        <v>3688.136077</v>
      </c>
    </row>
    <row r="21" s="174" customFormat="1" ht="22.75" customHeight="1" spans="1:23">
      <c r="A21" s="175" t="s">
        <v>45</v>
      </c>
      <c r="B21" s="176">
        <v>3080.622196</v>
      </c>
      <c r="C21" s="177">
        <v>2820.058282</v>
      </c>
      <c r="D21" s="178">
        <v>0.0924</v>
      </c>
      <c r="E21" s="176">
        <v>2139.58804</v>
      </c>
      <c r="F21" s="177">
        <v>2084.132311</v>
      </c>
      <c r="G21" s="178">
        <v>0.0266</v>
      </c>
      <c r="H21" s="176">
        <v>260.32057</v>
      </c>
      <c r="I21" s="176">
        <v>1285.764043</v>
      </c>
      <c r="J21" s="176">
        <v>24.513801</v>
      </c>
      <c r="K21" s="176">
        <v>150.012812</v>
      </c>
      <c r="L21" s="176">
        <v>19.917051</v>
      </c>
      <c r="M21" s="176">
        <v>295.812208</v>
      </c>
      <c r="N21" s="176">
        <v>34.05286</v>
      </c>
      <c r="O21" s="176">
        <v>443.342368</v>
      </c>
      <c r="P21" s="176">
        <v>36.185709</v>
      </c>
      <c r="Q21" s="176">
        <v>941.034156</v>
      </c>
      <c r="R21" s="177">
        <v>735.925971</v>
      </c>
      <c r="S21" s="178">
        <v>0.2787</v>
      </c>
      <c r="T21" s="176">
        <v>632.709276</v>
      </c>
      <c r="U21" s="176">
        <v>107.159952</v>
      </c>
      <c r="V21" s="176">
        <v>112.712431</v>
      </c>
      <c r="W21" s="176">
        <v>88.452497</v>
      </c>
    </row>
    <row r="22" s="174" customFormat="1" ht="22.75" customHeight="1" spans="1:23">
      <c r="A22" s="175" t="s">
        <v>46</v>
      </c>
      <c r="B22" s="176">
        <v>1583.343879</v>
      </c>
      <c r="C22" s="177">
        <v>1868.559931</v>
      </c>
      <c r="D22" s="178">
        <v>-0.1526</v>
      </c>
      <c r="E22" s="176">
        <v>1305.437858</v>
      </c>
      <c r="F22" s="177">
        <v>1369.471897</v>
      </c>
      <c r="G22" s="178">
        <v>-0.0468</v>
      </c>
      <c r="H22" s="176">
        <v>178.580791</v>
      </c>
      <c r="I22" s="176">
        <v>894.197496</v>
      </c>
      <c r="J22" s="176">
        <v>81.018827</v>
      </c>
      <c r="K22" s="176">
        <v>119.65515</v>
      </c>
      <c r="L22" s="176">
        <v>33.259328</v>
      </c>
      <c r="M22" s="176">
        <v>119.79756</v>
      </c>
      <c r="N22" s="176">
        <v>0.52092</v>
      </c>
      <c r="O22" s="176">
        <v>164.272048</v>
      </c>
      <c r="P22" s="176">
        <v>11.530132</v>
      </c>
      <c r="Q22" s="176">
        <v>277.906021</v>
      </c>
      <c r="R22" s="177">
        <v>499.088034</v>
      </c>
      <c r="S22" s="178">
        <v>-0.4432</v>
      </c>
      <c r="T22" s="176">
        <v>62.190777</v>
      </c>
      <c r="U22" s="176">
        <v>31.600155</v>
      </c>
      <c r="V22" s="176">
        <v>116.454012</v>
      </c>
      <c r="W22" s="176">
        <v>67.661077</v>
      </c>
    </row>
    <row r="23" s="174" customFormat="1" ht="22.75" customHeight="1" spans="1:23">
      <c r="A23" s="175" t="s">
        <v>47</v>
      </c>
      <c r="B23" s="176">
        <v>1053.916215</v>
      </c>
      <c r="C23" s="177">
        <v>1307.044274</v>
      </c>
      <c r="D23" s="178">
        <v>-0.1937</v>
      </c>
      <c r="E23" s="176">
        <v>741.780613</v>
      </c>
      <c r="F23" s="177">
        <v>672.889223</v>
      </c>
      <c r="G23" s="178">
        <v>0.1024</v>
      </c>
      <c r="H23" s="176">
        <v>34.276791</v>
      </c>
      <c r="I23" s="176">
        <v>544.425958</v>
      </c>
      <c r="J23" s="176">
        <v>21.887342</v>
      </c>
      <c r="K23" s="176">
        <v>18.115457</v>
      </c>
      <c r="L23" s="176">
        <v>16.130045</v>
      </c>
      <c r="M23" s="176">
        <v>73.270705</v>
      </c>
      <c r="N23" s="176">
        <v>33.19898</v>
      </c>
      <c r="O23" s="176">
        <v>43.833944</v>
      </c>
      <c r="P23" s="176">
        <v>8.739299</v>
      </c>
      <c r="Q23" s="176">
        <v>312.135602</v>
      </c>
      <c r="R23" s="177">
        <v>634.155051</v>
      </c>
      <c r="S23" s="178">
        <v>-0.5078</v>
      </c>
      <c r="T23" s="176">
        <v>143.05783</v>
      </c>
      <c r="U23" s="176">
        <v>28.464598</v>
      </c>
      <c r="V23" s="176">
        <v>54.375461</v>
      </c>
      <c r="W23" s="176">
        <v>86.237713</v>
      </c>
    </row>
    <row r="24" s="174" customFormat="1" ht="22.75" customHeight="1" spans="1:23">
      <c r="A24" s="175" t="s">
        <v>48</v>
      </c>
      <c r="B24" s="176">
        <v>2581.88326</v>
      </c>
      <c r="C24" s="177">
        <v>1915.983788</v>
      </c>
      <c r="D24" s="178">
        <v>0.3475</v>
      </c>
      <c r="E24" s="176">
        <v>1489.700103</v>
      </c>
      <c r="F24" s="177">
        <v>1016.672464</v>
      </c>
      <c r="G24" s="178">
        <v>0.4653</v>
      </c>
      <c r="H24" s="176">
        <v>74.368019</v>
      </c>
      <c r="I24" s="176">
        <v>1132.423196</v>
      </c>
      <c r="J24" s="176">
        <v>26.449848</v>
      </c>
      <c r="K24" s="176">
        <v>36.771457</v>
      </c>
      <c r="L24" s="176">
        <v>34.727108</v>
      </c>
      <c r="M24" s="176">
        <v>86.562223</v>
      </c>
      <c r="N24" s="176">
        <v>10.925979</v>
      </c>
      <c r="O24" s="176">
        <v>168.930101</v>
      </c>
      <c r="P24" s="176">
        <v>28.33291</v>
      </c>
      <c r="Q24" s="176">
        <v>1092.183157</v>
      </c>
      <c r="R24" s="177">
        <v>899.311324</v>
      </c>
      <c r="S24" s="178">
        <v>0.2145</v>
      </c>
      <c r="T24" s="176">
        <v>984.12708</v>
      </c>
      <c r="U24" s="176">
        <v>18.467236</v>
      </c>
      <c r="V24" s="176">
        <v>36.047517</v>
      </c>
      <c r="W24" s="176">
        <v>53.541324</v>
      </c>
    </row>
    <row r="25" s="174" customFormat="1" ht="22.75" customHeight="1" spans="1:23">
      <c r="A25" s="175" t="s">
        <v>49</v>
      </c>
      <c r="B25" s="176">
        <v>2529.813221</v>
      </c>
      <c r="C25" s="177">
        <v>4021.360064</v>
      </c>
      <c r="D25" s="178">
        <v>-0.3709</v>
      </c>
      <c r="E25" s="176">
        <v>1610.299945</v>
      </c>
      <c r="F25" s="177">
        <v>1472.627223</v>
      </c>
      <c r="G25" s="178">
        <v>0.0935</v>
      </c>
      <c r="H25" s="176">
        <v>94.197418</v>
      </c>
      <c r="I25" s="176">
        <v>1199.29859</v>
      </c>
      <c r="J25" s="176">
        <v>77.854601</v>
      </c>
      <c r="K25" s="176">
        <v>46.848264</v>
      </c>
      <c r="L25" s="176">
        <v>25.067578</v>
      </c>
      <c r="M25" s="176">
        <v>174.530428</v>
      </c>
      <c r="N25" s="176">
        <v>15.503544</v>
      </c>
      <c r="O25" s="176">
        <v>78.75145</v>
      </c>
      <c r="P25" s="176">
        <v>39.080547</v>
      </c>
      <c r="Q25" s="176">
        <v>919.513276</v>
      </c>
      <c r="R25" s="177">
        <v>2548.732841</v>
      </c>
      <c r="S25" s="178">
        <v>-0.6392</v>
      </c>
      <c r="T25" s="176">
        <v>678.038533</v>
      </c>
      <c r="U25" s="176">
        <v>96.876462</v>
      </c>
      <c r="V25" s="176">
        <v>59.518323</v>
      </c>
      <c r="W25" s="176">
        <v>85.079958</v>
      </c>
    </row>
    <row r="26" s="174" customFormat="1" ht="22.75" customHeight="1" spans="1:23">
      <c r="A26" s="184" t="s">
        <v>80</v>
      </c>
      <c r="B26" s="185">
        <v>105460.721875</v>
      </c>
      <c r="C26" s="185">
        <v>99948.526756</v>
      </c>
      <c r="D26" s="186">
        <v>0.0552</v>
      </c>
      <c r="E26" s="185">
        <v>46650.116098</v>
      </c>
      <c r="F26" s="187">
        <v>42540.322168</v>
      </c>
      <c r="G26" s="186">
        <v>0.0966</v>
      </c>
      <c r="H26" s="185">
        <v>6443.418365</v>
      </c>
      <c r="I26" s="185">
        <v>34760.393042</v>
      </c>
      <c r="J26" s="185">
        <v>828.895631</v>
      </c>
      <c r="K26" s="185">
        <v>4071.761613</v>
      </c>
      <c r="L26" s="185">
        <v>1077.611652</v>
      </c>
      <c r="M26" s="185">
        <v>4072.545079</v>
      </c>
      <c r="N26" s="185">
        <v>535.436218</v>
      </c>
      <c r="O26" s="185">
        <v>4695.068204</v>
      </c>
      <c r="P26" s="185">
        <v>654.669626</v>
      </c>
      <c r="Q26" s="185">
        <v>58810.605777</v>
      </c>
      <c r="R26" s="187">
        <v>57402.09704</v>
      </c>
      <c r="S26" s="186">
        <v>0.0245</v>
      </c>
      <c r="T26" s="185">
        <v>8201.511101</v>
      </c>
      <c r="U26" s="185">
        <v>1554.236411</v>
      </c>
      <c r="V26" s="185">
        <v>3124.443844</v>
      </c>
      <c r="W26" s="185">
        <v>45930.414421</v>
      </c>
    </row>
  </sheetData>
  <mergeCells count="15">
    <mergeCell ref="A2:W2"/>
    <mergeCell ref="A3:W3"/>
    <mergeCell ref="B4:W4"/>
    <mergeCell ref="E5:P5"/>
    <mergeCell ref="Q5:W5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70" zoomScaleNormal="70" workbookViewId="0">
      <selection activeCell="A1" sqref="$A1:$XFD1048576"/>
    </sheetView>
  </sheetViews>
  <sheetFormatPr defaultColWidth="9.1" defaultRowHeight="14.25"/>
  <cols>
    <col min="1" max="3" width="9.1" style="1" customWidth="1"/>
    <col min="4" max="4" width="9.1" style="2" customWidth="1"/>
    <col min="5" max="6" width="9.1" style="1" customWidth="1"/>
    <col min="7" max="7" width="9.1" style="2" customWidth="1"/>
    <col min="8" max="18" width="9.1" style="1" customWidth="1"/>
    <col min="19" max="19" width="9.1" style="2" customWidth="1"/>
    <col min="20" max="16384" width="9.1" style="1" customWidth="1"/>
  </cols>
  <sheetData>
    <row r="1" s="1" customFormat="1" ht="30" customHeight="1" spans="1:20">
      <c r="A1" s="3" t="s">
        <v>52</v>
      </c>
      <c r="D1" s="2"/>
      <c r="G1" s="2"/>
      <c r="Q1" s="30"/>
      <c r="R1" s="30"/>
      <c r="S1" s="31"/>
      <c r="T1" s="30"/>
    </row>
    <row r="2" s="1" customFormat="1" ht="27.75" customHeight="1" spans="1:23">
      <c r="A2" s="4" t="s">
        <v>157</v>
      </c>
      <c r="B2" s="4"/>
      <c r="C2" s="4"/>
      <c r="D2" s="5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  <c r="V2" s="4"/>
      <c r="W2" s="4"/>
    </row>
    <row r="3" s="1" customFormat="1" ht="27.75" customHeight="1" spans="1:23">
      <c r="A3" s="6" t="s">
        <v>54</v>
      </c>
      <c r="B3" s="6"/>
      <c r="C3" s="6"/>
      <c r="D3" s="7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6"/>
    </row>
    <row r="4" s="1" customFormat="1" ht="27.75" customHeight="1" spans="1:23">
      <c r="A4" s="8" t="s">
        <v>55</v>
      </c>
      <c r="B4" s="9" t="s">
        <v>56</v>
      </c>
      <c r="C4" s="10"/>
      <c r="D4" s="11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0"/>
      <c r="U4" s="10"/>
      <c r="V4" s="10"/>
      <c r="W4" s="10"/>
    </row>
    <row r="5" s="1" customFormat="1" ht="27.75" customHeight="1" spans="1:23">
      <c r="A5" s="12"/>
      <c r="B5" s="13" t="s">
        <v>83</v>
      </c>
      <c r="C5" s="8" t="s">
        <v>158</v>
      </c>
      <c r="D5" s="14" t="s">
        <v>59</v>
      </c>
      <c r="E5" s="13" t="s">
        <v>60</v>
      </c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 t="s">
        <v>61</v>
      </c>
      <c r="R5" s="13"/>
      <c r="S5" s="14"/>
      <c r="T5" s="13"/>
      <c r="U5" s="13"/>
      <c r="V5" s="13"/>
      <c r="W5" s="13"/>
    </row>
    <row r="6" s="1" customFormat="1" ht="27.75" customHeight="1" spans="1:23">
      <c r="A6" s="12"/>
      <c r="B6" s="13"/>
      <c r="C6" s="12"/>
      <c r="D6" s="14"/>
      <c r="E6" s="15" t="s">
        <v>62</v>
      </c>
      <c r="F6" s="16" t="s">
        <v>155</v>
      </c>
      <c r="G6" s="17" t="s">
        <v>59</v>
      </c>
      <c r="H6" s="18" t="s">
        <v>64</v>
      </c>
      <c r="I6" s="18" t="s">
        <v>65</v>
      </c>
      <c r="J6" s="18" t="s">
        <v>66</v>
      </c>
      <c r="K6" s="18" t="s">
        <v>67</v>
      </c>
      <c r="L6" s="18" t="s">
        <v>68</v>
      </c>
      <c r="M6" s="18" t="s">
        <v>69</v>
      </c>
      <c r="N6" s="18" t="s">
        <v>70</v>
      </c>
      <c r="O6" s="18" t="s">
        <v>71</v>
      </c>
      <c r="P6" s="18" t="s">
        <v>72</v>
      </c>
      <c r="Q6" s="15" t="s">
        <v>73</v>
      </c>
      <c r="R6" s="16" t="s">
        <v>156</v>
      </c>
      <c r="S6" s="17" t="s">
        <v>59</v>
      </c>
      <c r="T6" s="18" t="s">
        <v>74</v>
      </c>
      <c r="U6" s="18" t="s">
        <v>75</v>
      </c>
      <c r="V6" s="18" t="s">
        <v>76</v>
      </c>
      <c r="W6" s="18" t="s">
        <v>77</v>
      </c>
    </row>
    <row r="7" s="1" customFormat="1" ht="27.75" customHeight="1" spans="1:23">
      <c r="A7" s="19"/>
      <c r="B7" s="13"/>
      <c r="C7" s="19"/>
      <c r="D7" s="14"/>
      <c r="E7" s="15"/>
      <c r="F7" s="20"/>
      <c r="G7" s="21"/>
      <c r="H7" s="18" t="s">
        <v>78</v>
      </c>
      <c r="I7" s="18" t="s">
        <v>78</v>
      </c>
      <c r="J7" s="18" t="s">
        <v>78</v>
      </c>
      <c r="K7" s="18" t="s">
        <v>78</v>
      </c>
      <c r="L7" s="18" t="s">
        <v>78</v>
      </c>
      <c r="M7" s="18" t="s">
        <v>78</v>
      </c>
      <c r="N7" s="18" t="s">
        <v>78</v>
      </c>
      <c r="O7" s="18" t="s">
        <v>78</v>
      </c>
      <c r="P7" s="18" t="s">
        <v>78</v>
      </c>
      <c r="Q7" s="15"/>
      <c r="R7" s="20"/>
      <c r="S7" s="21"/>
      <c r="T7" s="18" t="s">
        <v>78</v>
      </c>
      <c r="U7" s="18" t="s">
        <v>78</v>
      </c>
      <c r="V7" s="18" t="s">
        <v>78</v>
      </c>
      <c r="W7" s="18" t="s">
        <v>78</v>
      </c>
    </row>
    <row r="8" s="174" customFormat="1" ht="22.75" customHeight="1" spans="1:23">
      <c r="A8" s="175" t="s">
        <v>79</v>
      </c>
      <c r="B8" s="176">
        <v>26117.133059</v>
      </c>
      <c r="C8" s="177">
        <v>22204.365436</v>
      </c>
      <c r="D8" s="178">
        <v>0.1762</v>
      </c>
      <c r="E8" s="176">
        <v>3851.842938</v>
      </c>
      <c r="F8" s="177">
        <v>4149.961946</v>
      </c>
      <c r="G8" s="178">
        <v>-0.0718</v>
      </c>
      <c r="H8" s="176">
        <v>816.449659</v>
      </c>
      <c r="I8" s="176">
        <v>2885.770383</v>
      </c>
      <c r="J8" s="176">
        <v>24.872968</v>
      </c>
      <c r="K8" s="176">
        <v>473.451824</v>
      </c>
      <c r="L8" s="176">
        <v>129.96767</v>
      </c>
      <c r="M8" s="176">
        <v>288.581918</v>
      </c>
      <c r="N8" s="176">
        <v>13.661301</v>
      </c>
      <c r="O8" s="176">
        <v>468.338465</v>
      </c>
      <c r="P8" s="176">
        <v>32.120045</v>
      </c>
      <c r="Q8" s="176">
        <v>22265.290121</v>
      </c>
      <c r="R8" s="177">
        <v>18048.295942</v>
      </c>
      <c r="S8" s="178">
        <v>0.2337</v>
      </c>
      <c r="T8" s="176">
        <v>0</v>
      </c>
      <c r="U8" s="176">
        <v>205.246267</v>
      </c>
      <c r="V8" s="176">
        <v>298.18784</v>
      </c>
      <c r="W8" s="176">
        <v>21761.856014</v>
      </c>
    </row>
    <row r="9" s="174" customFormat="1" ht="22.75" customHeight="1" spans="1:23">
      <c r="A9" s="175" t="s">
        <v>33</v>
      </c>
      <c r="B9" s="176">
        <v>1820.611691</v>
      </c>
      <c r="C9" s="177">
        <v>1634.984081</v>
      </c>
      <c r="D9" s="178">
        <v>0.1135</v>
      </c>
      <c r="E9" s="176">
        <v>1196.817884</v>
      </c>
      <c r="F9" s="177">
        <v>822.203414</v>
      </c>
      <c r="G9" s="178">
        <v>0.4556</v>
      </c>
      <c r="H9" s="176">
        <v>209.941668</v>
      </c>
      <c r="I9" s="176">
        <v>669.077629</v>
      </c>
      <c r="J9" s="176">
        <v>16.604098</v>
      </c>
      <c r="K9" s="176">
        <v>84.858294</v>
      </c>
      <c r="L9" s="176">
        <v>21.23271</v>
      </c>
      <c r="M9" s="176">
        <v>129.388186</v>
      </c>
      <c r="N9" s="176">
        <v>5.632448</v>
      </c>
      <c r="O9" s="176">
        <v>337.438845</v>
      </c>
      <c r="P9" s="176">
        <v>17.065867</v>
      </c>
      <c r="Q9" s="176">
        <v>623.793807</v>
      </c>
      <c r="R9" s="177">
        <v>812.780667</v>
      </c>
      <c r="S9" s="178">
        <v>-0.2325</v>
      </c>
      <c r="T9" s="176">
        <v>473.203904</v>
      </c>
      <c r="U9" s="176">
        <v>20.658901</v>
      </c>
      <c r="V9" s="176">
        <v>41.130044</v>
      </c>
      <c r="W9" s="176">
        <v>88.800958</v>
      </c>
    </row>
    <row r="10" s="174" customFormat="1" ht="22.75" customHeight="1" spans="1:23">
      <c r="A10" s="175" t="s">
        <v>34</v>
      </c>
      <c r="B10" s="176">
        <v>955.854016</v>
      </c>
      <c r="C10" s="177">
        <v>738.702326</v>
      </c>
      <c r="D10" s="178">
        <v>0.294</v>
      </c>
      <c r="E10" s="176">
        <v>842.772121</v>
      </c>
      <c r="F10" s="177">
        <v>564.074313</v>
      </c>
      <c r="G10" s="178">
        <v>0.4941</v>
      </c>
      <c r="H10" s="176">
        <v>213.898588</v>
      </c>
      <c r="I10" s="176">
        <v>364.326411</v>
      </c>
      <c r="J10" s="176">
        <v>11.030405</v>
      </c>
      <c r="K10" s="176">
        <v>11.493338</v>
      </c>
      <c r="L10" s="176">
        <v>12.105859</v>
      </c>
      <c r="M10" s="176">
        <v>102.492745</v>
      </c>
      <c r="N10" s="176">
        <v>2.064557</v>
      </c>
      <c r="O10" s="176">
        <v>339.327861</v>
      </c>
      <c r="P10" s="176">
        <v>11.277113</v>
      </c>
      <c r="Q10" s="176">
        <v>113.081895</v>
      </c>
      <c r="R10" s="177">
        <v>174.628013</v>
      </c>
      <c r="S10" s="178">
        <v>-0.3524</v>
      </c>
      <c r="T10" s="176">
        <v>23.198542</v>
      </c>
      <c r="U10" s="176">
        <v>24.45599</v>
      </c>
      <c r="V10" s="176">
        <v>58.587293</v>
      </c>
      <c r="W10" s="176">
        <v>6.84007</v>
      </c>
    </row>
    <row r="11" s="174" customFormat="1" ht="22.75" customHeight="1" spans="1:23">
      <c r="A11" s="175" t="s">
        <v>35</v>
      </c>
      <c r="B11" s="176">
        <v>953.149821</v>
      </c>
      <c r="C11" s="177">
        <v>907.926775</v>
      </c>
      <c r="D11" s="178">
        <v>0.0498</v>
      </c>
      <c r="E11" s="176">
        <v>503.967875</v>
      </c>
      <c r="F11" s="177">
        <v>465.658781</v>
      </c>
      <c r="G11" s="178">
        <v>0.0823</v>
      </c>
      <c r="H11" s="176">
        <v>40.089336</v>
      </c>
      <c r="I11" s="176">
        <v>351.197445</v>
      </c>
      <c r="J11" s="176">
        <v>16.992874</v>
      </c>
      <c r="K11" s="176">
        <v>21.454391</v>
      </c>
      <c r="L11" s="176">
        <v>5.637199</v>
      </c>
      <c r="M11" s="176">
        <v>66.291748</v>
      </c>
      <c r="N11" s="176">
        <v>-0.697172</v>
      </c>
      <c r="O11" s="176">
        <v>47.739232</v>
      </c>
      <c r="P11" s="176">
        <v>16.806549</v>
      </c>
      <c r="Q11" s="176">
        <v>449.181946</v>
      </c>
      <c r="R11" s="177">
        <v>442.267994</v>
      </c>
      <c r="S11" s="178">
        <v>0.0156</v>
      </c>
      <c r="T11" s="176">
        <v>287.58004</v>
      </c>
      <c r="U11" s="176">
        <v>18.673222</v>
      </c>
      <c r="V11" s="176">
        <v>49.092747</v>
      </c>
      <c r="W11" s="176">
        <v>93.835937</v>
      </c>
    </row>
    <row r="12" s="174" customFormat="1" ht="22.75" customHeight="1" spans="1:23">
      <c r="A12" s="175" t="s">
        <v>36</v>
      </c>
      <c r="B12" s="176">
        <v>560.728262</v>
      </c>
      <c r="C12" s="177">
        <v>996.028364</v>
      </c>
      <c r="D12" s="178">
        <v>-0.437</v>
      </c>
      <c r="E12" s="176">
        <v>437.075552</v>
      </c>
      <c r="F12" s="177">
        <v>378.177272</v>
      </c>
      <c r="G12" s="178">
        <v>0.1557</v>
      </c>
      <c r="H12" s="176">
        <v>50.097613</v>
      </c>
      <c r="I12" s="176">
        <v>287.552236</v>
      </c>
      <c r="J12" s="176">
        <v>17.306969</v>
      </c>
      <c r="K12" s="176">
        <v>36.423762</v>
      </c>
      <c r="L12" s="176">
        <v>7.746949</v>
      </c>
      <c r="M12" s="176">
        <v>34.08807</v>
      </c>
      <c r="N12" s="176">
        <v>0</v>
      </c>
      <c r="O12" s="176">
        <v>89.911196</v>
      </c>
      <c r="P12" s="176">
        <v>0.470132</v>
      </c>
      <c r="Q12" s="176">
        <v>123.65271</v>
      </c>
      <c r="R12" s="177">
        <v>617.851092</v>
      </c>
      <c r="S12" s="178">
        <v>-0.7999</v>
      </c>
      <c r="T12" s="176">
        <v>50.597133</v>
      </c>
      <c r="U12" s="176">
        <v>6.081604</v>
      </c>
      <c r="V12" s="176">
        <v>51.690776</v>
      </c>
      <c r="W12" s="176">
        <v>15.283197</v>
      </c>
    </row>
    <row r="13" s="174" customFormat="1" ht="22.75" customHeight="1" spans="1:23">
      <c r="A13" s="175" t="s">
        <v>37</v>
      </c>
      <c r="B13" s="176">
        <v>683.214872</v>
      </c>
      <c r="C13" s="177">
        <v>3061.840259</v>
      </c>
      <c r="D13" s="178">
        <v>-0.7769</v>
      </c>
      <c r="E13" s="176">
        <v>338.803615</v>
      </c>
      <c r="F13" s="177">
        <v>305.011035</v>
      </c>
      <c r="G13" s="178">
        <v>0.1108</v>
      </c>
      <c r="H13" s="176">
        <v>43.314426</v>
      </c>
      <c r="I13" s="176">
        <v>237.544725</v>
      </c>
      <c r="J13" s="176">
        <v>18.950203</v>
      </c>
      <c r="K13" s="176">
        <v>29.422292</v>
      </c>
      <c r="L13" s="176">
        <v>5.354523</v>
      </c>
      <c r="M13" s="176">
        <v>36.613453</v>
      </c>
      <c r="N13" s="176">
        <v>1.261757</v>
      </c>
      <c r="O13" s="176">
        <v>26.75521</v>
      </c>
      <c r="P13" s="176">
        <v>12.176574</v>
      </c>
      <c r="Q13" s="176">
        <v>344.411257</v>
      </c>
      <c r="R13" s="177">
        <v>2756.829224</v>
      </c>
      <c r="S13" s="178">
        <v>-0.8751</v>
      </c>
      <c r="T13" s="176">
        <v>242.757272</v>
      </c>
      <c r="U13" s="176">
        <v>48.406038</v>
      </c>
      <c r="V13" s="176">
        <v>43.212584</v>
      </c>
      <c r="W13" s="176">
        <v>10.035363</v>
      </c>
    </row>
    <row r="14" s="174" customFormat="1" ht="22.75" customHeight="1" spans="1:23">
      <c r="A14" s="175" t="s">
        <v>38</v>
      </c>
      <c r="B14" s="176">
        <v>1191.768403</v>
      </c>
      <c r="C14" s="177">
        <v>1290.279061</v>
      </c>
      <c r="D14" s="178">
        <v>-0.0763</v>
      </c>
      <c r="E14" s="176">
        <v>393.733037</v>
      </c>
      <c r="F14" s="177">
        <v>347.869766</v>
      </c>
      <c r="G14" s="178">
        <v>0.1318</v>
      </c>
      <c r="H14" s="176">
        <v>24.859157</v>
      </c>
      <c r="I14" s="176">
        <v>235.737079</v>
      </c>
      <c r="J14" s="176">
        <v>4.951048</v>
      </c>
      <c r="K14" s="176">
        <v>16.183025</v>
      </c>
      <c r="L14" s="176">
        <v>9.117565</v>
      </c>
      <c r="M14" s="176">
        <v>60.469939</v>
      </c>
      <c r="N14" s="176">
        <v>0.04181</v>
      </c>
      <c r="O14" s="176">
        <v>65.962352</v>
      </c>
      <c r="P14" s="176">
        <v>17.453244</v>
      </c>
      <c r="Q14" s="176">
        <v>798.035366</v>
      </c>
      <c r="R14" s="177">
        <v>942.409295</v>
      </c>
      <c r="S14" s="178">
        <v>-0.1532</v>
      </c>
      <c r="T14" s="176">
        <v>730.057376</v>
      </c>
      <c r="U14" s="176">
        <v>11.895681</v>
      </c>
      <c r="V14" s="176">
        <v>45.56063</v>
      </c>
      <c r="W14" s="176">
        <v>10.521679</v>
      </c>
    </row>
    <row r="15" s="174" customFormat="1" ht="22.75" customHeight="1" spans="1:23">
      <c r="A15" s="175" t="s">
        <v>39</v>
      </c>
      <c r="B15" s="176">
        <v>1235.884167</v>
      </c>
      <c r="C15" s="177">
        <v>1057.918463</v>
      </c>
      <c r="D15" s="178">
        <v>0.1682</v>
      </c>
      <c r="E15" s="176">
        <v>645.330468</v>
      </c>
      <c r="F15" s="177">
        <v>473.825669</v>
      </c>
      <c r="G15" s="178">
        <v>0.362</v>
      </c>
      <c r="H15" s="176">
        <v>29.247972</v>
      </c>
      <c r="I15" s="176">
        <v>350.246204</v>
      </c>
      <c r="J15" s="176">
        <v>44.480155</v>
      </c>
      <c r="K15" s="176">
        <v>7.346057</v>
      </c>
      <c r="L15" s="176">
        <v>11.160533</v>
      </c>
      <c r="M15" s="176">
        <v>79.739971</v>
      </c>
      <c r="N15" s="176">
        <v>7.295647</v>
      </c>
      <c r="O15" s="176">
        <v>144.46562</v>
      </c>
      <c r="P15" s="176">
        <v>7.942338</v>
      </c>
      <c r="Q15" s="176">
        <v>590.553699</v>
      </c>
      <c r="R15" s="177">
        <v>584.092794</v>
      </c>
      <c r="S15" s="178">
        <v>0.0111</v>
      </c>
      <c r="T15" s="176">
        <v>397.140156</v>
      </c>
      <c r="U15" s="176">
        <v>164.386796</v>
      </c>
      <c r="V15" s="176">
        <v>20.041212</v>
      </c>
      <c r="W15" s="176">
        <v>8.985535</v>
      </c>
    </row>
    <row r="16" s="174" customFormat="1" ht="22.75" customHeight="1" spans="1:23">
      <c r="A16" s="175" t="s">
        <v>40</v>
      </c>
      <c r="B16" s="176">
        <v>5245.369132</v>
      </c>
      <c r="C16" s="177">
        <v>4174.018245</v>
      </c>
      <c r="D16" s="178">
        <v>0.2567</v>
      </c>
      <c r="E16" s="176">
        <v>1635.872494</v>
      </c>
      <c r="F16" s="177">
        <v>1443.601848</v>
      </c>
      <c r="G16" s="178">
        <v>0.1332</v>
      </c>
      <c r="H16" s="176">
        <v>340.102218</v>
      </c>
      <c r="I16" s="176">
        <v>1152.093341</v>
      </c>
      <c r="J16" s="176">
        <v>8.04289</v>
      </c>
      <c r="K16" s="176">
        <v>258.166675</v>
      </c>
      <c r="L16" s="176">
        <v>38.120841</v>
      </c>
      <c r="M16" s="176">
        <v>263.859227</v>
      </c>
      <c r="N16" s="176">
        <v>0</v>
      </c>
      <c r="O16" s="176">
        <v>141.971186</v>
      </c>
      <c r="P16" s="176">
        <v>30.542642</v>
      </c>
      <c r="Q16" s="176">
        <v>3609.496638</v>
      </c>
      <c r="R16" s="177">
        <v>2730.416397</v>
      </c>
      <c r="S16" s="178">
        <v>0.322</v>
      </c>
      <c r="T16" s="176">
        <v>0</v>
      </c>
      <c r="U16" s="176">
        <v>40.694431</v>
      </c>
      <c r="V16" s="176">
        <v>1045.879465</v>
      </c>
      <c r="W16" s="176">
        <v>2522.922742</v>
      </c>
    </row>
    <row r="17" s="174" customFormat="1" ht="22.75" customHeight="1" spans="1:23">
      <c r="A17" s="175" t="s">
        <v>41</v>
      </c>
      <c r="B17" s="176">
        <v>975.393618</v>
      </c>
      <c r="C17" s="177">
        <v>827.372825</v>
      </c>
      <c r="D17" s="178">
        <v>0.1789</v>
      </c>
      <c r="E17" s="176">
        <v>639.060008</v>
      </c>
      <c r="F17" s="177">
        <v>429.067551</v>
      </c>
      <c r="G17" s="178">
        <v>0.4894</v>
      </c>
      <c r="H17" s="176">
        <v>59.662749</v>
      </c>
      <c r="I17" s="176">
        <v>349.615153</v>
      </c>
      <c r="J17" s="176">
        <v>6.083126</v>
      </c>
      <c r="K17" s="176">
        <v>7.582207</v>
      </c>
      <c r="L17" s="176">
        <v>12.302679</v>
      </c>
      <c r="M17" s="176">
        <v>86.287869</v>
      </c>
      <c r="N17" s="176">
        <v>0</v>
      </c>
      <c r="O17" s="176">
        <v>158.593632</v>
      </c>
      <c r="P17" s="176">
        <v>26.177549</v>
      </c>
      <c r="Q17" s="176">
        <v>336.33361</v>
      </c>
      <c r="R17" s="177">
        <v>398.305274</v>
      </c>
      <c r="S17" s="178">
        <v>-0.1556</v>
      </c>
      <c r="T17" s="176">
        <v>178.171392</v>
      </c>
      <c r="U17" s="176">
        <v>35.505369</v>
      </c>
      <c r="V17" s="176">
        <v>65.771011</v>
      </c>
      <c r="W17" s="176">
        <v>56.885838</v>
      </c>
    </row>
    <row r="18" s="174" customFormat="1" ht="22.75" customHeight="1" spans="1:23">
      <c r="A18" s="175" t="s">
        <v>42</v>
      </c>
      <c r="B18" s="176">
        <v>500.244947</v>
      </c>
      <c r="C18" s="177">
        <v>440.606365</v>
      </c>
      <c r="D18" s="178">
        <v>0.1354</v>
      </c>
      <c r="E18" s="176">
        <v>391.561925</v>
      </c>
      <c r="F18" s="177">
        <v>313.472865</v>
      </c>
      <c r="G18" s="178">
        <v>0.2491</v>
      </c>
      <c r="H18" s="176">
        <v>41.476611</v>
      </c>
      <c r="I18" s="176">
        <v>260.322642</v>
      </c>
      <c r="J18" s="176">
        <v>17.038045</v>
      </c>
      <c r="K18" s="176">
        <v>25.211206</v>
      </c>
      <c r="L18" s="176">
        <v>8.412424</v>
      </c>
      <c r="M18" s="176">
        <v>48.95618</v>
      </c>
      <c r="N18" s="176">
        <v>0.209571</v>
      </c>
      <c r="O18" s="176">
        <v>37.238148</v>
      </c>
      <c r="P18" s="176">
        <v>18.937745</v>
      </c>
      <c r="Q18" s="176">
        <v>108.683022</v>
      </c>
      <c r="R18" s="177">
        <v>127.1335</v>
      </c>
      <c r="S18" s="178">
        <v>-0.1451</v>
      </c>
      <c r="T18" s="176">
        <v>15.210695</v>
      </c>
      <c r="U18" s="176">
        <v>11.256798</v>
      </c>
      <c r="V18" s="176">
        <v>66.349086</v>
      </c>
      <c r="W18" s="176">
        <v>15.866443</v>
      </c>
    </row>
    <row r="19" s="174" customFormat="1" ht="22.75" customHeight="1" spans="1:23">
      <c r="A19" s="175" t="s">
        <v>43</v>
      </c>
      <c r="B19" s="176">
        <v>526.626294</v>
      </c>
      <c r="C19" s="177">
        <v>464.965491</v>
      </c>
      <c r="D19" s="178">
        <v>0.1326</v>
      </c>
      <c r="E19" s="176">
        <v>472.852011</v>
      </c>
      <c r="F19" s="177">
        <v>344.903396</v>
      </c>
      <c r="G19" s="178">
        <v>0.371</v>
      </c>
      <c r="H19" s="176">
        <v>17.401396</v>
      </c>
      <c r="I19" s="176">
        <v>271.102868</v>
      </c>
      <c r="J19" s="176">
        <v>13.947644</v>
      </c>
      <c r="K19" s="176">
        <v>9.51169</v>
      </c>
      <c r="L19" s="176">
        <v>25.021486</v>
      </c>
      <c r="M19" s="176">
        <v>98.30296</v>
      </c>
      <c r="N19" s="176">
        <v>0</v>
      </c>
      <c r="O19" s="176">
        <v>48.032955</v>
      </c>
      <c r="P19" s="176">
        <v>16.395897</v>
      </c>
      <c r="Q19" s="176">
        <v>53.774283</v>
      </c>
      <c r="R19" s="177">
        <v>120.062095</v>
      </c>
      <c r="S19" s="178">
        <v>-0.5521</v>
      </c>
      <c r="T19" s="176">
        <v>2.9625</v>
      </c>
      <c r="U19" s="176">
        <v>12.407624</v>
      </c>
      <c r="V19" s="176">
        <v>25.332155</v>
      </c>
      <c r="W19" s="176">
        <v>13.072004</v>
      </c>
    </row>
    <row r="20" s="174" customFormat="1" ht="22.75" customHeight="1" spans="1:23">
      <c r="A20" s="175" t="s">
        <v>44</v>
      </c>
      <c r="B20" s="176">
        <v>1772.149542</v>
      </c>
      <c r="C20" s="177">
        <v>878.11446</v>
      </c>
      <c r="D20" s="178">
        <v>1.0181</v>
      </c>
      <c r="E20" s="176">
        <v>839.025888</v>
      </c>
      <c r="F20" s="177">
        <v>660.430261</v>
      </c>
      <c r="G20" s="178">
        <v>0.2704</v>
      </c>
      <c r="H20" s="176">
        <v>115.124412</v>
      </c>
      <c r="I20" s="176">
        <v>416.262581</v>
      </c>
      <c r="J20" s="176">
        <v>43.023671</v>
      </c>
      <c r="K20" s="176">
        <v>17.001293</v>
      </c>
      <c r="L20" s="176">
        <v>8.663109</v>
      </c>
      <c r="M20" s="176">
        <v>211.351084</v>
      </c>
      <c r="N20" s="176">
        <v>-1.917567</v>
      </c>
      <c r="O20" s="176">
        <v>148.891258</v>
      </c>
      <c r="P20" s="176">
        <v>11.574392</v>
      </c>
      <c r="Q20" s="176">
        <v>933.123654</v>
      </c>
      <c r="R20" s="177">
        <v>217.684199</v>
      </c>
      <c r="S20" s="178">
        <v>3.2866</v>
      </c>
      <c r="T20" s="176">
        <v>624.977291</v>
      </c>
      <c r="U20" s="176">
        <v>189.251792</v>
      </c>
      <c r="V20" s="176">
        <v>53.266222</v>
      </c>
      <c r="W20" s="176">
        <v>65.628349</v>
      </c>
    </row>
    <row r="21" s="174" customFormat="1" ht="22.75" customHeight="1" spans="1:23">
      <c r="A21" s="175" t="s">
        <v>45</v>
      </c>
      <c r="B21" s="176">
        <v>1304.842745</v>
      </c>
      <c r="C21" s="177">
        <v>921.127012</v>
      </c>
      <c r="D21" s="178">
        <v>0.4166</v>
      </c>
      <c r="E21" s="176">
        <v>749.904613</v>
      </c>
      <c r="F21" s="177">
        <v>620.932445</v>
      </c>
      <c r="G21" s="178">
        <v>0.2077</v>
      </c>
      <c r="H21" s="176">
        <v>110.303457</v>
      </c>
      <c r="I21" s="176">
        <v>328.488904</v>
      </c>
      <c r="J21" s="176">
        <v>9.573861</v>
      </c>
      <c r="K21" s="176">
        <v>36.345687</v>
      </c>
      <c r="L21" s="176">
        <v>7.580381</v>
      </c>
      <c r="M21" s="176">
        <v>172.381543</v>
      </c>
      <c r="N21" s="176">
        <v>6.445712</v>
      </c>
      <c r="O21" s="176">
        <v>197.748793</v>
      </c>
      <c r="P21" s="176">
        <v>27.685419</v>
      </c>
      <c r="Q21" s="176">
        <v>554.938132</v>
      </c>
      <c r="R21" s="177">
        <v>300.194567</v>
      </c>
      <c r="S21" s="178">
        <v>0.8486</v>
      </c>
      <c r="T21" s="176">
        <v>381.260036</v>
      </c>
      <c r="U21" s="176">
        <v>86.557561</v>
      </c>
      <c r="V21" s="176">
        <v>57.402227</v>
      </c>
      <c r="W21" s="176">
        <v>29.718308</v>
      </c>
    </row>
    <row r="22" s="174" customFormat="1" ht="22.75" customHeight="1" spans="1:23">
      <c r="A22" s="175" t="s">
        <v>46</v>
      </c>
      <c r="B22" s="176">
        <v>551.562389</v>
      </c>
      <c r="C22" s="177">
        <v>536.575556</v>
      </c>
      <c r="D22" s="178">
        <v>0.0279</v>
      </c>
      <c r="E22" s="176">
        <v>406.833633</v>
      </c>
      <c r="F22" s="177">
        <v>421.928144</v>
      </c>
      <c r="G22" s="178">
        <v>-0.0358</v>
      </c>
      <c r="H22" s="176">
        <v>67.019682</v>
      </c>
      <c r="I22" s="176">
        <v>234.997628</v>
      </c>
      <c r="J22" s="176">
        <v>36.661876</v>
      </c>
      <c r="K22" s="176">
        <v>40.352121</v>
      </c>
      <c r="L22" s="176">
        <v>6.318255</v>
      </c>
      <c r="M22" s="176">
        <v>49.557201</v>
      </c>
      <c r="N22" s="176">
        <v>0</v>
      </c>
      <c r="O22" s="176">
        <v>72.424308</v>
      </c>
      <c r="P22" s="176">
        <v>6.032818</v>
      </c>
      <c r="Q22" s="176">
        <v>144.728756</v>
      </c>
      <c r="R22" s="177">
        <v>114.647412</v>
      </c>
      <c r="S22" s="178">
        <v>0.2624</v>
      </c>
      <c r="T22" s="176">
        <v>4.812139</v>
      </c>
      <c r="U22" s="176">
        <v>15.921032</v>
      </c>
      <c r="V22" s="176">
        <v>106.079371</v>
      </c>
      <c r="W22" s="176">
        <v>17.916214</v>
      </c>
    </row>
    <row r="23" s="174" customFormat="1" ht="22.75" customHeight="1" spans="1:23">
      <c r="A23" s="175" t="s">
        <v>47</v>
      </c>
      <c r="B23" s="176">
        <v>415.400808</v>
      </c>
      <c r="C23" s="177">
        <v>262.760252</v>
      </c>
      <c r="D23" s="178">
        <v>0.5809</v>
      </c>
      <c r="E23" s="176">
        <v>220.297836</v>
      </c>
      <c r="F23" s="177">
        <v>214.517839</v>
      </c>
      <c r="G23" s="178">
        <v>0.0269</v>
      </c>
      <c r="H23" s="176">
        <v>15.005531</v>
      </c>
      <c r="I23" s="176">
        <v>136.484281</v>
      </c>
      <c r="J23" s="176">
        <v>7.071843</v>
      </c>
      <c r="K23" s="176">
        <v>6.189096</v>
      </c>
      <c r="L23" s="176">
        <v>9.086443</v>
      </c>
      <c r="M23" s="176">
        <v>31.229091</v>
      </c>
      <c r="N23" s="176">
        <v>9.057096</v>
      </c>
      <c r="O23" s="176">
        <v>19.772486</v>
      </c>
      <c r="P23" s="176">
        <v>7.596596</v>
      </c>
      <c r="Q23" s="176">
        <v>195.102972</v>
      </c>
      <c r="R23" s="177">
        <v>48.242413</v>
      </c>
      <c r="S23" s="178">
        <v>3.0442</v>
      </c>
      <c r="T23" s="176">
        <v>93.68</v>
      </c>
      <c r="U23" s="176">
        <v>10.411503</v>
      </c>
      <c r="V23" s="176">
        <v>34.044248</v>
      </c>
      <c r="W23" s="176">
        <v>56.967221</v>
      </c>
    </row>
    <row r="24" s="174" customFormat="1" ht="22.75" customHeight="1" spans="1:23">
      <c r="A24" s="175" t="s">
        <v>48</v>
      </c>
      <c r="B24" s="176">
        <v>672.302</v>
      </c>
      <c r="C24" s="177">
        <v>360.90444</v>
      </c>
      <c r="D24" s="178">
        <v>0.8628</v>
      </c>
      <c r="E24" s="176">
        <v>499.877865</v>
      </c>
      <c r="F24" s="177">
        <v>231.459789</v>
      </c>
      <c r="G24" s="178">
        <v>1.1597</v>
      </c>
      <c r="H24" s="176">
        <v>32.866945</v>
      </c>
      <c r="I24" s="176">
        <v>304.341817</v>
      </c>
      <c r="J24" s="176">
        <v>10.45331</v>
      </c>
      <c r="K24" s="176">
        <v>6.859185</v>
      </c>
      <c r="L24" s="176">
        <v>10.582318</v>
      </c>
      <c r="M24" s="176">
        <v>42.508506</v>
      </c>
      <c r="N24" s="176">
        <v>0.339622</v>
      </c>
      <c r="O24" s="176">
        <v>107.807882</v>
      </c>
      <c r="P24" s="176">
        <v>22.627926</v>
      </c>
      <c r="Q24" s="176">
        <v>172.424135</v>
      </c>
      <c r="R24" s="177">
        <v>129.444651</v>
      </c>
      <c r="S24" s="178">
        <v>0.332</v>
      </c>
      <c r="T24" s="176">
        <v>123.123225</v>
      </c>
      <c r="U24" s="176">
        <v>8.225057</v>
      </c>
      <c r="V24" s="176">
        <v>32.9997</v>
      </c>
      <c r="W24" s="176">
        <v>8.076153</v>
      </c>
    </row>
    <row r="25" s="174" customFormat="1" ht="22.75" customHeight="1" spans="1:23">
      <c r="A25" s="175" t="s">
        <v>49</v>
      </c>
      <c r="B25" s="176">
        <v>753.977391</v>
      </c>
      <c r="C25" s="177">
        <v>650.915484</v>
      </c>
      <c r="D25" s="178">
        <v>0.1583</v>
      </c>
      <c r="E25" s="176">
        <v>525.857507</v>
      </c>
      <c r="F25" s="177">
        <v>430.038386</v>
      </c>
      <c r="G25" s="178">
        <v>0.2228</v>
      </c>
      <c r="H25" s="176">
        <v>36.317569</v>
      </c>
      <c r="I25" s="176">
        <v>323.759631</v>
      </c>
      <c r="J25" s="176">
        <v>36.62725</v>
      </c>
      <c r="K25" s="176">
        <v>8.727266</v>
      </c>
      <c r="L25" s="176">
        <v>9.307399</v>
      </c>
      <c r="M25" s="176">
        <v>75.386351</v>
      </c>
      <c r="N25" s="176">
        <v>-0.261373</v>
      </c>
      <c r="O25" s="176">
        <v>66.737226</v>
      </c>
      <c r="P25" s="176">
        <v>14.087816</v>
      </c>
      <c r="Q25" s="176">
        <v>228.119884</v>
      </c>
      <c r="R25" s="177">
        <v>220.877098</v>
      </c>
      <c r="S25" s="178">
        <v>0.0328</v>
      </c>
      <c r="T25" s="176">
        <v>156.975914</v>
      </c>
      <c r="U25" s="176">
        <v>43.223837</v>
      </c>
      <c r="V25" s="176">
        <v>12.253435</v>
      </c>
      <c r="W25" s="176">
        <v>15.666698</v>
      </c>
    </row>
    <row r="26" s="174" customFormat="1" ht="22.75" customHeight="1" spans="1:23">
      <c r="A26" s="175" t="s">
        <v>80</v>
      </c>
      <c r="B26" s="176">
        <v>46236.213157</v>
      </c>
      <c r="C26" s="176">
        <v>41409.404895</v>
      </c>
      <c r="D26" s="178">
        <v>0.1166</v>
      </c>
      <c r="E26" s="176">
        <v>14591.48727</v>
      </c>
      <c r="F26" s="177">
        <v>12617.13472</v>
      </c>
      <c r="G26" s="178">
        <v>0.1565</v>
      </c>
      <c r="H26" s="176">
        <v>2263.178989</v>
      </c>
      <c r="I26" s="176">
        <v>9158.920958</v>
      </c>
      <c r="J26" s="176">
        <v>343.712236</v>
      </c>
      <c r="K26" s="176">
        <v>1096.579409</v>
      </c>
      <c r="L26" s="176">
        <v>337.718343</v>
      </c>
      <c r="M26" s="176">
        <v>1877.486042</v>
      </c>
      <c r="N26" s="176">
        <v>43.133409</v>
      </c>
      <c r="O26" s="176">
        <v>2519.156655</v>
      </c>
      <c r="P26" s="176">
        <v>296.970662</v>
      </c>
      <c r="Q26" s="176">
        <v>31644.725887</v>
      </c>
      <c r="R26" s="177">
        <v>28786.162627</v>
      </c>
      <c r="S26" s="178">
        <v>0.0993</v>
      </c>
      <c r="T26" s="176">
        <v>3785.707615</v>
      </c>
      <c r="U26" s="176">
        <v>953.259503</v>
      </c>
      <c r="V26" s="176">
        <v>2106.880046</v>
      </c>
      <c r="W26" s="176">
        <v>24798.878723</v>
      </c>
    </row>
  </sheetData>
  <mergeCells count="15">
    <mergeCell ref="A2:W2"/>
    <mergeCell ref="A3:W3"/>
    <mergeCell ref="B4:W4"/>
    <mergeCell ref="E5:O5"/>
    <mergeCell ref="Q5:W5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55" zoomScaleNormal="55" workbookViewId="0">
      <selection activeCell="A1" sqref="$A1:$XFD1048576"/>
    </sheetView>
  </sheetViews>
  <sheetFormatPr defaultColWidth="9" defaultRowHeight="14.25"/>
  <cols>
    <col min="1" max="1" width="8.125" style="1" customWidth="1"/>
    <col min="2" max="2" width="11.5" style="1"/>
    <col min="3" max="3" width="9.25" style="1"/>
    <col min="4" max="4" width="7.875" style="1" customWidth="1"/>
    <col min="5" max="7" width="8" style="1" customWidth="1"/>
    <col min="8" max="8" width="7.875" style="1" customWidth="1"/>
    <col min="9" max="10" width="7.75" style="1" customWidth="1"/>
    <col min="11" max="11" width="11" style="1" customWidth="1"/>
    <col min="12" max="12" width="9.5" style="1" customWidth="1"/>
    <col min="13" max="13" width="9.125" style="1" customWidth="1"/>
    <col min="14" max="14" width="8.25" style="1" customWidth="1"/>
    <col min="15" max="15" width="8.625" style="1" customWidth="1"/>
    <col min="16" max="16" width="8.125" style="1" customWidth="1"/>
    <col min="17" max="18" width="7.875" style="1" customWidth="1"/>
    <col min="19" max="19" width="8.25" style="1" customWidth="1"/>
    <col min="20" max="21" width="9" style="1"/>
    <col min="22" max="22" width="8.625" style="1" customWidth="1"/>
    <col min="23" max="23" width="8.375" style="1" customWidth="1"/>
    <col min="24" max="16384" width="9" style="1"/>
  </cols>
  <sheetData>
    <row r="1" s="1" customFormat="1" ht="30" customHeight="1" spans="1:1">
      <c r="A1" s="3" t="s">
        <v>145</v>
      </c>
    </row>
    <row r="2" s="1" customFormat="1" ht="27.75" customHeight="1" spans="1:23">
      <c r="A2" s="4" t="s">
        <v>172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ht="27.75" customHeight="1" spans="1:23">
      <c r="A3" s="57" t="s">
        <v>173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="1" customFormat="1" ht="27.75" customHeight="1" spans="1:23">
      <c r="A4" s="8" t="s">
        <v>55</v>
      </c>
      <c r="B4" s="36" t="s">
        <v>174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70"/>
    </row>
    <row r="5" s="1" customFormat="1" ht="27.75" customHeight="1" spans="1:23">
      <c r="A5" s="12"/>
      <c r="B5" s="8" t="s">
        <v>153</v>
      </c>
      <c r="C5" s="8" t="s">
        <v>158</v>
      </c>
      <c r="D5" s="14" t="s">
        <v>59</v>
      </c>
      <c r="E5" s="58" t="s">
        <v>60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13" t="s">
        <v>61</v>
      </c>
      <c r="R5" s="13"/>
      <c r="S5" s="13"/>
      <c r="T5" s="13"/>
      <c r="U5" s="13"/>
      <c r="V5" s="13"/>
      <c r="W5" s="13"/>
    </row>
    <row r="6" s="1" customFormat="1" ht="27.75" customHeight="1" spans="1:23">
      <c r="A6" s="12"/>
      <c r="B6" s="12"/>
      <c r="C6" s="12"/>
      <c r="D6" s="14"/>
      <c r="E6" s="15" t="s">
        <v>62</v>
      </c>
      <c r="F6" s="16" t="s">
        <v>155</v>
      </c>
      <c r="G6" s="17" t="s">
        <v>59</v>
      </c>
      <c r="H6" s="166" t="s">
        <v>64</v>
      </c>
      <c r="I6" s="166" t="s">
        <v>65</v>
      </c>
      <c r="J6" s="18" t="s">
        <v>66</v>
      </c>
      <c r="K6" s="166" t="s">
        <v>67</v>
      </c>
      <c r="L6" s="166" t="s">
        <v>68</v>
      </c>
      <c r="M6" s="166" t="s">
        <v>69</v>
      </c>
      <c r="N6" s="166" t="s">
        <v>70</v>
      </c>
      <c r="O6" s="166" t="s">
        <v>71</v>
      </c>
      <c r="P6" s="169" t="s">
        <v>72</v>
      </c>
      <c r="Q6" s="15" t="s">
        <v>73</v>
      </c>
      <c r="R6" s="16" t="s">
        <v>156</v>
      </c>
      <c r="S6" s="17" t="s">
        <v>59</v>
      </c>
      <c r="T6" s="18" t="s">
        <v>74</v>
      </c>
      <c r="U6" s="18" t="s">
        <v>75</v>
      </c>
      <c r="V6" s="18" t="s">
        <v>76</v>
      </c>
      <c r="W6" s="18" t="s">
        <v>77</v>
      </c>
    </row>
    <row r="7" s="1" customFormat="1" ht="27.75" customHeight="1" spans="1:23">
      <c r="A7" s="19"/>
      <c r="B7" s="19"/>
      <c r="C7" s="19"/>
      <c r="D7" s="14"/>
      <c r="E7" s="15"/>
      <c r="F7" s="20"/>
      <c r="G7" s="21"/>
      <c r="H7" s="166" t="s">
        <v>78</v>
      </c>
      <c r="I7" s="166" t="s">
        <v>78</v>
      </c>
      <c r="J7" s="18" t="s">
        <v>78</v>
      </c>
      <c r="K7" s="166" t="s">
        <v>78</v>
      </c>
      <c r="L7" s="166" t="s">
        <v>78</v>
      </c>
      <c r="M7" s="166" t="s">
        <v>78</v>
      </c>
      <c r="N7" s="166" t="s">
        <v>78</v>
      </c>
      <c r="O7" s="166" t="s">
        <v>78</v>
      </c>
      <c r="P7" s="170" t="s">
        <v>78</v>
      </c>
      <c r="Q7" s="15"/>
      <c r="R7" s="20"/>
      <c r="S7" s="21"/>
      <c r="T7" s="171" t="s">
        <v>78</v>
      </c>
      <c r="U7" s="171" t="s">
        <v>78</v>
      </c>
      <c r="V7" s="171" t="s">
        <v>78</v>
      </c>
      <c r="W7" s="171" t="s">
        <v>78</v>
      </c>
    </row>
    <row r="8" s="1" customFormat="1" ht="27.75" customHeight="1" spans="1:23">
      <c r="A8" s="22" t="s">
        <v>79</v>
      </c>
      <c r="B8" s="165">
        <v>719.89</v>
      </c>
      <c r="C8" s="165">
        <v>1050.43</v>
      </c>
      <c r="D8" s="24">
        <v>-0.31467113467818</v>
      </c>
      <c r="E8" s="163">
        <v>578.29</v>
      </c>
      <c r="F8" s="163">
        <v>932.06</v>
      </c>
      <c r="G8" s="24">
        <v>-0.379557110057293</v>
      </c>
      <c r="H8" s="163">
        <v>123.27</v>
      </c>
      <c r="I8" s="163">
        <v>501.71</v>
      </c>
      <c r="J8" s="163">
        <v>0</v>
      </c>
      <c r="K8" s="163">
        <v>113.62</v>
      </c>
      <c r="L8" s="163">
        <v>523</v>
      </c>
      <c r="M8" s="163">
        <v>46.47</v>
      </c>
      <c r="N8" s="163">
        <v>3.13</v>
      </c>
      <c r="O8" s="163">
        <v>0.52</v>
      </c>
      <c r="P8" s="163">
        <v>5.17</v>
      </c>
      <c r="Q8" s="163">
        <v>141.6</v>
      </c>
      <c r="R8" s="163">
        <v>118.37</v>
      </c>
      <c r="S8" s="24">
        <v>0.196249049590268</v>
      </c>
      <c r="T8" s="27"/>
      <c r="U8" s="163">
        <v>44.32</v>
      </c>
      <c r="V8" s="163">
        <v>43.32</v>
      </c>
      <c r="W8" s="163">
        <v>53.96</v>
      </c>
    </row>
    <row r="9" s="1" customFormat="1" ht="27.75" customHeight="1" spans="1:23">
      <c r="A9" s="26" t="s">
        <v>33</v>
      </c>
      <c r="B9" s="167"/>
      <c r="C9" s="167"/>
      <c r="D9" s="24"/>
      <c r="E9" s="167"/>
      <c r="F9" s="167"/>
      <c r="G9" s="24"/>
      <c r="H9" s="28"/>
      <c r="I9" s="28"/>
      <c r="J9" s="28"/>
      <c r="K9" s="28"/>
      <c r="L9" s="28"/>
      <c r="M9" s="28"/>
      <c r="N9" s="28"/>
      <c r="O9" s="28"/>
      <c r="P9" s="27"/>
      <c r="Q9" s="167"/>
      <c r="R9" s="167"/>
      <c r="S9" s="27"/>
      <c r="T9" s="27"/>
      <c r="U9" s="27"/>
      <c r="V9" s="27"/>
      <c r="W9" s="172"/>
    </row>
    <row r="10" s="1" customFormat="1" ht="27.75" customHeight="1" spans="1:23">
      <c r="A10" s="26" t="s">
        <v>34</v>
      </c>
      <c r="B10" s="167"/>
      <c r="C10" s="167"/>
      <c r="D10" s="24"/>
      <c r="E10" s="167"/>
      <c r="F10" s="167"/>
      <c r="G10" s="24"/>
      <c r="H10" s="28"/>
      <c r="I10" s="28"/>
      <c r="J10" s="28"/>
      <c r="K10" s="28"/>
      <c r="L10" s="28"/>
      <c r="M10" s="28"/>
      <c r="N10" s="28"/>
      <c r="O10" s="28"/>
      <c r="P10" s="27"/>
      <c r="Q10" s="167"/>
      <c r="R10" s="167"/>
      <c r="S10" s="27"/>
      <c r="T10" s="27"/>
      <c r="U10" s="27"/>
      <c r="V10" s="27"/>
      <c r="W10" s="172"/>
    </row>
    <row r="11" s="1" customFormat="1" ht="27.75" customHeight="1" spans="1:23">
      <c r="A11" s="26" t="s">
        <v>35</v>
      </c>
      <c r="B11" s="167"/>
      <c r="C11" s="167"/>
      <c r="D11" s="24"/>
      <c r="E11" s="167"/>
      <c r="F11" s="167"/>
      <c r="G11" s="24"/>
      <c r="H11" s="28"/>
      <c r="I11" s="28"/>
      <c r="J11" s="28"/>
      <c r="K11" s="28"/>
      <c r="L11" s="28"/>
      <c r="M11" s="28"/>
      <c r="N11" s="28"/>
      <c r="O11" s="28"/>
      <c r="P11" s="27"/>
      <c r="Q11" s="165"/>
      <c r="R11" s="165"/>
      <c r="S11" s="27"/>
      <c r="T11" s="27"/>
      <c r="U11" s="27"/>
      <c r="V11" s="27"/>
      <c r="W11" s="172"/>
    </row>
    <row r="12" s="1" customFormat="1" ht="27.75" customHeight="1" spans="1:23">
      <c r="A12" s="26" t="s">
        <v>36</v>
      </c>
      <c r="B12" s="167"/>
      <c r="C12" s="167"/>
      <c r="D12" s="24"/>
      <c r="E12" s="167"/>
      <c r="F12" s="167"/>
      <c r="G12" s="24"/>
      <c r="H12" s="28"/>
      <c r="I12" s="28"/>
      <c r="J12" s="28"/>
      <c r="K12" s="28"/>
      <c r="L12" s="28"/>
      <c r="M12" s="28"/>
      <c r="N12" s="28"/>
      <c r="O12" s="28"/>
      <c r="P12" s="27"/>
      <c r="Q12" s="165"/>
      <c r="R12" s="165"/>
      <c r="S12" s="27"/>
      <c r="T12" s="27"/>
      <c r="U12" s="27"/>
      <c r="V12" s="27"/>
      <c r="W12" s="172"/>
    </row>
    <row r="13" s="1" customFormat="1" ht="27.75" customHeight="1" spans="1:23">
      <c r="A13" s="26" t="s">
        <v>37</v>
      </c>
      <c r="B13" s="167"/>
      <c r="C13" s="167"/>
      <c r="D13" s="24"/>
      <c r="E13" s="167"/>
      <c r="F13" s="167"/>
      <c r="G13" s="24"/>
      <c r="H13" s="28"/>
      <c r="I13" s="28"/>
      <c r="J13" s="28"/>
      <c r="K13" s="28"/>
      <c r="L13" s="28"/>
      <c r="M13" s="28"/>
      <c r="N13" s="28"/>
      <c r="O13" s="28"/>
      <c r="P13" s="27"/>
      <c r="Q13" s="165"/>
      <c r="R13" s="165"/>
      <c r="S13" s="27"/>
      <c r="T13" s="27"/>
      <c r="U13" s="27"/>
      <c r="V13" s="27"/>
      <c r="W13" s="172"/>
    </row>
    <row r="14" s="1" customFormat="1" ht="27.75" customHeight="1" spans="1:23">
      <c r="A14" s="26" t="s">
        <v>38</v>
      </c>
      <c r="B14" s="167"/>
      <c r="C14" s="167"/>
      <c r="D14" s="24"/>
      <c r="E14" s="167"/>
      <c r="F14" s="167"/>
      <c r="G14" s="24"/>
      <c r="H14" s="28"/>
      <c r="I14" s="28"/>
      <c r="J14" s="28"/>
      <c r="K14" s="28"/>
      <c r="L14" s="28"/>
      <c r="M14" s="28"/>
      <c r="N14" s="28"/>
      <c r="O14" s="28"/>
      <c r="P14" s="27"/>
      <c r="Q14" s="165"/>
      <c r="R14" s="165"/>
      <c r="S14" s="27"/>
      <c r="T14" s="27"/>
      <c r="U14" s="27"/>
      <c r="V14" s="27"/>
      <c r="W14" s="172"/>
    </row>
    <row r="15" s="1" customFormat="1" ht="27.75" customHeight="1" spans="1:23">
      <c r="A15" s="26" t="s">
        <v>39</v>
      </c>
      <c r="B15" s="167"/>
      <c r="C15" s="167"/>
      <c r="D15" s="24"/>
      <c r="E15" s="165"/>
      <c r="F15" s="167"/>
      <c r="G15" s="24"/>
      <c r="H15" s="28"/>
      <c r="I15" s="28"/>
      <c r="J15" s="28"/>
      <c r="K15" s="28"/>
      <c r="L15" s="28"/>
      <c r="M15" s="28"/>
      <c r="N15" s="28"/>
      <c r="O15" s="28"/>
      <c r="P15" s="27"/>
      <c r="Q15" s="165"/>
      <c r="R15" s="165"/>
      <c r="S15" s="27"/>
      <c r="T15" s="27"/>
      <c r="U15" s="27"/>
      <c r="V15" s="27"/>
      <c r="W15" s="172"/>
    </row>
    <row r="16" s="1" customFormat="1" ht="27.75" customHeight="1" spans="1:23">
      <c r="A16" s="26" t="s">
        <v>40</v>
      </c>
      <c r="B16" s="165">
        <v>115.64</v>
      </c>
      <c r="C16" s="165">
        <v>326.73</v>
      </c>
      <c r="D16" s="24">
        <v>-0.64606861934931</v>
      </c>
      <c r="E16" s="165">
        <v>107.46</v>
      </c>
      <c r="F16" s="168">
        <v>272.9</v>
      </c>
      <c r="G16" s="24">
        <v>-0.606229388054232</v>
      </c>
      <c r="H16" s="28">
        <v>3.36</v>
      </c>
      <c r="I16" s="28">
        <v>67.72</v>
      </c>
      <c r="J16" s="163"/>
      <c r="K16" s="28">
        <v>0.43</v>
      </c>
      <c r="L16" s="28">
        <v>77.77</v>
      </c>
      <c r="M16" s="28">
        <v>27.22</v>
      </c>
      <c r="N16" s="28">
        <v>0</v>
      </c>
      <c r="O16" s="28">
        <v>1.18</v>
      </c>
      <c r="P16" s="27">
        <v>1.28</v>
      </c>
      <c r="Q16" s="167">
        <v>8.18</v>
      </c>
      <c r="R16" s="173">
        <v>53.83</v>
      </c>
      <c r="S16" s="24">
        <v>-0.848040126323611</v>
      </c>
      <c r="T16" s="27"/>
      <c r="U16" s="27">
        <v>1.52</v>
      </c>
      <c r="V16" s="27">
        <v>5.47</v>
      </c>
      <c r="W16" s="165">
        <v>1.19</v>
      </c>
    </row>
    <row r="17" s="1" customFormat="1" ht="27.75" customHeight="1" spans="1:23">
      <c r="A17" s="26" t="s">
        <v>41</v>
      </c>
      <c r="B17" s="23"/>
      <c r="C17" s="167"/>
      <c r="D17" s="24"/>
      <c r="E17" s="165"/>
      <c r="F17" s="167"/>
      <c r="G17" s="24"/>
      <c r="H17" s="28"/>
      <c r="I17" s="28"/>
      <c r="J17" s="28"/>
      <c r="K17" s="28"/>
      <c r="L17" s="28"/>
      <c r="M17" s="28"/>
      <c r="N17" s="28"/>
      <c r="O17" s="28"/>
      <c r="P17" s="27"/>
      <c r="Q17" s="165"/>
      <c r="R17" s="165"/>
      <c r="S17" s="27"/>
      <c r="T17" s="27"/>
      <c r="U17" s="27"/>
      <c r="V17" s="27"/>
      <c r="W17" s="172"/>
    </row>
    <row r="18" s="1" customFormat="1" ht="27.75" customHeight="1" spans="1:23">
      <c r="A18" s="26" t="s">
        <v>42</v>
      </c>
      <c r="B18" s="23"/>
      <c r="C18" s="167"/>
      <c r="D18" s="24"/>
      <c r="E18" s="165"/>
      <c r="F18" s="167"/>
      <c r="G18" s="24"/>
      <c r="H18" s="28"/>
      <c r="I18" s="28"/>
      <c r="J18" s="28"/>
      <c r="K18" s="28"/>
      <c r="L18" s="28"/>
      <c r="M18" s="28"/>
      <c r="N18" s="28"/>
      <c r="O18" s="28"/>
      <c r="P18" s="27"/>
      <c r="Q18" s="165"/>
      <c r="R18" s="165"/>
      <c r="S18" s="27"/>
      <c r="T18" s="27"/>
      <c r="U18" s="27"/>
      <c r="V18" s="27"/>
      <c r="W18" s="172"/>
    </row>
    <row r="19" s="1" customFormat="1" ht="27.75" customHeight="1" spans="1:23">
      <c r="A19" s="26" t="s">
        <v>43</v>
      </c>
      <c r="B19" s="23"/>
      <c r="C19" s="167"/>
      <c r="D19" s="24"/>
      <c r="E19" s="165"/>
      <c r="F19" s="167"/>
      <c r="G19" s="24"/>
      <c r="H19" s="28"/>
      <c r="I19" s="28"/>
      <c r="J19" s="28"/>
      <c r="K19" s="28"/>
      <c r="L19" s="28"/>
      <c r="M19" s="28"/>
      <c r="N19" s="28"/>
      <c r="O19" s="28"/>
      <c r="P19" s="27"/>
      <c r="Q19" s="165"/>
      <c r="R19" s="165"/>
      <c r="S19" s="27"/>
      <c r="T19" s="27"/>
      <c r="U19" s="27"/>
      <c r="V19" s="27"/>
      <c r="W19" s="172"/>
    </row>
    <row r="20" s="1" customFormat="1" ht="27.75" customHeight="1" spans="1:23">
      <c r="A20" s="26" t="s">
        <v>44</v>
      </c>
      <c r="B20" s="165">
        <v>2248.93</v>
      </c>
      <c r="C20" s="165">
        <v>2414.08</v>
      </c>
      <c r="D20" s="24">
        <v>-0.0684111545599152</v>
      </c>
      <c r="E20" s="165">
        <v>1544.33</v>
      </c>
      <c r="F20" s="168">
        <v>2022.11</v>
      </c>
      <c r="G20" s="24">
        <v>-0.236277947292679</v>
      </c>
      <c r="H20" s="28">
        <v>9.79</v>
      </c>
      <c r="I20" s="28">
        <v>1297.07</v>
      </c>
      <c r="J20" s="163"/>
      <c r="K20" s="28">
        <v>4.83</v>
      </c>
      <c r="L20" s="28">
        <v>1339.8</v>
      </c>
      <c r="M20" s="28">
        <v>187.14</v>
      </c>
      <c r="N20" s="28">
        <v>0</v>
      </c>
      <c r="O20" s="28">
        <v>0.12</v>
      </c>
      <c r="P20" s="27">
        <v>17.27</v>
      </c>
      <c r="Q20" s="167">
        <v>704.6</v>
      </c>
      <c r="R20" s="173">
        <v>391.97</v>
      </c>
      <c r="S20" s="24">
        <v>0.797586549991071</v>
      </c>
      <c r="T20" s="27"/>
      <c r="U20" s="27">
        <v>259.73</v>
      </c>
      <c r="V20" s="27">
        <v>425.57</v>
      </c>
      <c r="W20" s="165">
        <v>19.3</v>
      </c>
    </row>
    <row r="21" s="1" customFormat="1" ht="27.75" customHeight="1" spans="1:23">
      <c r="A21" s="26" t="s">
        <v>45</v>
      </c>
      <c r="B21" s="165"/>
      <c r="C21" s="167"/>
      <c r="D21" s="24"/>
      <c r="E21" s="165"/>
      <c r="F21" s="167"/>
      <c r="G21" s="24"/>
      <c r="H21" s="28"/>
      <c r="I21" s="28"/>
      <c r="J21" s="28"/>
      <c r="K21" s="28"/>
      <c r="L21" s="28"/>
      <c r="M21" s="28"/>
      <c r="N21" s="28"/>
      <c r="O21" s="28"/>
      <c r="P21" s="27"/>
      <c r="Q21" s="165"/>
      <c r="R21" s="165"/>
      <c r="S21" s="27"/>
      <c r="T21" s="27"/>
      <c r="U21" s="27"/>
      <c r="V21" s="27"/>
      <c r="W21" s="172"/>
    </row>
    <row r="22" s="1" customFormat="1" ht="27.75" customHeight="1" spans="1:23">
      <c r="A22" s="26" t="s">
        <v>46</v>
      </c>
      <c r="B22" s="165">
        <v>253.39</v>
      </c>
      <c r="C22" s="165">
        <v>0</v>
      </c>
      <c r="D22" s="24"/>
      <c r="E22" s="165">
        <v>218.25</v>
      </c>
      <c r="F22" s="167">
        <v>0</v>
      </c>
      <c r="G22" s="24"/>
      <c r="H22" s="28">
        <v>13.24</v>
      </c>
      <c r="I22" s="28">
        <v>164.87</v>
      </c>
      <c r="J22" s="163"/>
      <c r="K22" s="28">
        <v>6.57</v>
      </c>
      <c r="L22" s="28">
        <v>182.86</v>
      </c>
      <c r="M22" s="28">
        <v>16.62</v>
      </c>
      <c r="N22" s="28">
        <v>0</v>
      </c>
      <c r="O22" s="28">
        <v>-0.11</v>
      </c>
      <c r="P22" s="27">
        <v>18.88</v>
      </c>
      <c r="Q22" s="167">
        <v>35.14</v>
      </c>
      <c r="R22" s="165"/>
      <c r="S22" s="24"/>
      <c r="T22" s="27"/>
      <c r="U22" s="165">
        <v>4.91</v>
      </c>
      <c r="V22" s="165">
        <v>27.95</v>
      </c>
      <c r="W22" s="165">
        <v>2.28</v>
      </c>
    </row>
    <row r="23" s="1" customFormat="1" ht="27.75" customHeight="1" spans="1:23">
      <c r="A23" s="26" t="s">
        <v>47</v>
      </c>
      <c r="B23" s="165"/>
      <c r="C23" s="167"/>
      <c r="D23" s="24"/>
      <c r="E23" s="165"/>
      <c r="F23" s="167"/>
      <c r="G23" s="24"/>
      <c r="H23" s="28"/>
      <c r="I23" s="28"/>
      <c r="J23" s="28"/>
      <c r="K23" s="28"/>
      <c r="L23" s="28"/>
      <c r="M23" s="28"/>
      <c r="N23" s="28"/>
      <c r="O23" s="28"/>
      <c r="P23" s="27"/>
      <c r="Q23" s="165"/>
      <c r="R23" s="165"/>
      <c r="S23" s="27"/>
      <c r="T23" s="27"/>
      <c r="U23" s="27"/>
      <c r="V23" s="27"/>
      <c r="W23" s="172"/>
    </row>
    <row r="24" s="1" customFormat="1" ht="27.75" customHeight="1" spans="1:23">
      <c r="A24" s="26" t="s">
        <v>48</v>
      </c>
      <c r="B24" s="167"/>
      <c r="C24" s="167"/>
      <c r="D24" s="24"/>
      <c r="E24" s="167"/>
      <c r="F24" s="167"/>
      <c r="G24" s="24"/>
      <c r="H24" s="28"/>
      <c r="I24" s="28"/>
      <c r="J24" s="28"/>
      <c r="K24" s="28"/>
      <c r="L24" s="28"/>
      <c r="M24" s="28"/>
      <c r="N24" s="28"/>
      <c r="O24" s="28"/>
      <c r="P24" s="27"/>
      <c r="Q24" s="165"/>
      <c r="R24" s="165"/>
      <c r="S24" s="27"/>
      <c r="T24" s="27"/>
      <c r="U24" s="27"/>
      <c r="V24" s="27"/>
      <c r="W24" s="172"/>
    </row>
    <row r="25" s="1" customFormat="1" ht="27.75" customHeight="1" spans="1:23">
      <c r="A25" s="26" t="s">
        <v>49</v>
      </c>
      <c r="B25" s="167"/>
      <c r="C25" s="167"/>
      <c r="D25" s="24"/>
      <c r="E25" s="167"/>
      <c r="F25" s="167"/>
      <c r="G25" s="24"/>
      <c r="H25" s="28"/>
      <c r="I25" s="28"/>
      <c r="J25" s="28"/>
      <c r="K25" s="28"/>
      <c r="L25" s="28"/>
      <c r="M25" s="28"/>
      <c r="N25" s="28"/>
      <c r="O25" s="28"/>
      <c r="P25" s="27"/>
      <c r="Q25" s="165"/>
      <c r="R25" s="165"/>
      <c r="S25" s="27"/>
      <c r="T25" s="27"/>
      <c r="U25" s="27"/>
      <c r="V25" s="27"/>
      <c r="W25" s="172"/>
    </row>
    <row r="26" s="1" customFormat="1" ht="27.75" customHeight="1" spans="1:23">
      <c r="A26" s="29" t="s">
        <v>116</v>
      </c>
      <c r="B26" s="165">
        <v>3337.85</v>
      </c>
      <c r="C26" s="165">
        <v>3791.24</v>
      </c>
      <c r="D26" s="24">
        <v>-0.119588841645478</v>
      </c>
      <c r="E26" s="165">
        <v>2448.33</v>
      </c>
      <c r="F26" s="165">
        <v>3227.07</v>
      </c>
      <c r="G26" s="24">
        <v>-0.241314876962694</v>
      </c>
      <c r="H26" s="165">
        <v>149.66</v>
      </c>
      <c r="I26" s="165">
        <v>2031.37</v>
      </c>
      <c r="J26" s="163"/>
      <c r="K26" s="165">
        <v>125.45</v>
      </c>
      <c r="L26" s="165">
        <v>2123.43</v>
      </c>
      <c r="M26" s="165">
        <v>277.45</v>
      </c>
      <c r="N26" s="165">
        <v>3.13</v>
      </c>
      <c r="O26" s="165">
        <v>1.71</v>
      </c>
      <c r="P26" s="165">
        <v>42.6</v>
      </c>
      <c r="Q26" s="167">
        <v>889.52</v>
      </c>
      <c r="R26" s="165">
        <v>564.17</v>
      </c>
      <c r="S26" s="24">
        <v>0.57668787776734</v>
      </c>
      <c r="T26" s="167"/>
      <c r="U26" s="165">
        <v>310.48</v>
      </c>
      <c r="V26" s="165">
        <v>502.31</v>
      </c>
      <c r="W26" s="165">
        <v>76.73</v>
      </c>
    </row>
  </sheetData>
  <mergeCells count="15">
    <mergeCell ref="A2:W2"/>
    <mergeCell ref="A3:W3"/>
    <mergeCell ref="B4:W4"/>
    <mergeCell ref="E5:P5"/>
    <mergeCell ref="Q5:W5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55" zoomScaleNormal="55" workbookViewId="0">
      <selection activeCell="T18" sqref="T18"/>
    </sheetView>
  </sheetViews>
  <sheetFormatPr defaultColWidth="9" defaultRowHeight="14.25"/>
  <cols>
    <col min="1" max="1" width="8.125" style="1" customWidth="1"/>
    <col min="2" max="3" width="9" style="1"/>
    <col min="4" max="4" width="7.875" style="1" customWidth="1"/>
    <col min="5" max="10" width="7.75" style="1" customWidth="1"/>
    <col min="11" max="11" width="10.125" style="1" customWidth="1"/>
    <col min="12" max="12" width="9" style="1" customWidth="1"/>
    <col min="13" max="13" width="8.625" style="1" customWidth="1"/>
    <col min="14" max="16" width="7.75" style="1" customWidth="1"/>
    <col min="17" max="23" width="7.875" style="1" customWidth="1"/>
    <col min="24" max="16384" width="9" style="1"/>
  </cols>
  <sheetData>
    <row r="1" s="1" customFormat="1" ht="30" customHeight="1" spans="1:1">
      <c r="A1" s="3" t="s">
        <v>52</v>
      </c>
    </row>
    <row r="2" s="1" customFormat="1" ht="27.75" customHeight="1" spans="1:23">
      <c r="A2" s="4" t="s">
        <v>157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ht="27.75" customHeight="1" spans="1:23">
      <c r="A3" s="6" t="s">
        <v>173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="1" customFormat="1" ht="27.75" customHeight="1" spans="1:23">
      <c r="A4" s="8" t="s">
        <v>55</v>
      </c>
      <c r="B4" s="36" t="s">
        <v>174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="1" customFormat="1" ht="27.75" customHeight="1" spans="1:23">
      <c r="A5" s="12"/>
      <c r="B5" s="13" t="s">
        <v>83</v>
      </c>
      <c r="C5" s="8" t="s">
        <v>158</v>
      </c>
      <c r="D5" s="14" t="s">
        <v>59</v>
      </c>
      <c r="E5" s="146" t="s">
        <v>60</v>
      </c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53"/>
      <c r="Q5" s="38" t="s">
        <v>61</v>
      </c>
      <c r="R5" s="38"/>
      <c r="S5" s="38"/>
      <c r="T5" s="38"/>
      <c r="U5" s="38"/>
      <c r="V5" s="38"/>
      <c r="W5" s="38"/>
    </row>
    <row r="6" s="1" customFormat="1" ht="27.75" customHeight="1" spans="1:23">
      <c r="A6" s="12"/>
      <c r="B6" s="13"/>
      <c r="C6" s="12"/>
      <c r="D6" s="14"/>
      <c r="E6" s="15" t="s">
        <v>62</v>
      </c>
      <c r="F6" s="16" t="s">
        <v>155</v>
      </c>
      <c r="G6" s="17" t="s">
        <v>59</v>
      </c>
      <c r="H6" s="18" t="s">
        <v>64</v>
      </c>
      <c r="I6" s="18" t="s">
        <v>65</v>
      </c>
      <c r="J6" s="18" t="s">
        <v>66</v>
      </c>
      <c r="K6" s="18" t="s">
        <v>67</v>
      </c>
      <c r="L6" s="18" t="s">
        <v>68</v>
      </c>
      <c r="M6" s="18" t="s">
        <v>69</v>
      </c>
      <c r="N6" s="18" t="s">
        <v>70</v>
      </c>
      <c r="O6" s="18" t="s">
        <v>71</v>
      </c>
      <c r="P6" s="18" t="s">
        <v>72</v>
      </c>
      <c r="Q6" s="15" t="s">
        <v>73</v>
      </c>
      <c r="R6" s="16" t="s">
        <v>156</v>
      </c>
      <c r="S6" s="17" t="s">
        <v>59</v>
      </c>
      <c r="T6" s="18" t="s">
        <v>74</v>
      </c>
      <c r="U6" s="18" t="s">
        <v>75</v>
      </c>
      <c r="V6" s="18" t="s">
        <v>76</v>
      </c>
      <c r="W6" s="18" t="s">
        <v>77</v>
      </c>
    </row>
    <row r="7" s="1" customFormat="1" ht="27.75" customHeight="1" spans="1:23">
      <c r="A7" s="19"/>
      <c r="B7" s="13"/>
      <c r="C7" s="19"/>
      <c r="D7" s="14"/>
      <c r="E7" s="15"/>
      <c r="F7" s="20"/>
      <c r="G7" s="21"/>
      <c r="H7" s="18" t="s">
        <v>78</v>
      </c>
      <c r="I7" s="18" t="s">
        <v>78</v>
      </c>
      <c r="J7" s="18" t="s">
        <v>78</v>
      </c>
      <c r="K7" s="18" t="s">
        <v>78</v>
      </c>
      <c r="L7" s="18" t="s">
        <v>78</v>
      </c>
      <c r="M7" s="18" t="s">
        <v>78</v>
      </c>
      <c r="N7" s="18" t="s">
        <v>78</v>
      </c>
      <c r="O7" s="18" t="s">
        <v>78</v>
      </c>
      <c r="P7" s="18" t="s">
        <v>78</v>
      </c>
      <c r="Q7" s="15"/>
      <c r="R7" s="20"/>
      <c r="S7" s="21"/>
      <c r="T7" s="18" t="s">
        <v>78</v>
      </c>
      <c r="U7" s="18" t="s">
        <v>78</v>
      </c>
      <c r="V7" s="18" t="s">
        <v>78</v>
      </c>
      <c r="W7" s="18" t="s">
        <v>78</v>
      </c>
    </row>
    <row r="8" s="1" customFormat="1" ht="27.75" customHeight="1" spans="1:23">
      <c r="A8" s="22" t="s">
        <v>79</v>
      </c>
      <c r="B8" s="25">
        <v>289.82</v>
      </c>
      <c r="C8" s="25">
        <v>388.89</v>
      </c>
      <c r="D8" s="24">
        <v>-0.254750700712284</v>
      </c>
      <c r="E8" s="163">
        <v>170</v>
      </c>
      <c r="F8" s="163">
        <v>335.89</v>
      </c>
      <c r="G8" s="24">
        <v>-0.493881925630415</v>
      </c>
      <c r="H8" s="163">
        <v>28.5</v>
      </c>
      <c r="I8" s="163">
        <v>131.25</v>
      </c>
      <c r="J8" s="163">
        <v>0</v>
      </c>
      <c r="K8" s="163">
        <v>24.85</v>
      </c>
      <c r="L8" s="163">
        <v>140.24</v>
      </c>
      <c r="M8" s="163">
        <v>27.1</v>
      </c>
      <c r="N8" s="163">
        <v>0</v>
      </c>
      <c r="O8" s="163">
        <v>0</v>
      </c>
      <c r="P8" s="163">
        <v>2.66</v>
      </c>
      <c r="Q8" s="163">
        <v>119.82</v>
      </c>
      <c r="R8" s="163">
        <v>53</v>
      </c>
      <c r="S8" s="24">
        <v>1.26075471698113</v>
      </c>
      <c r="T8" s="27"/>
      <c r="U8" s="163">
        <v>30.41</v>
      </c>
      <c r="V8" s="163">
        <v>36.92</v>
      </c>
      <c r="W8" s="163">
        <v>52.49</v>
      </c>
    </row>
    <row r="9" s="1" customFormat="1" ht="27.75" customHeight="1" spans="1:23">
      <c r="A9" s="26" t="s">
        <v>33</v>
      </c>
      <c r="B9" s="25"/>
      <c r="C9" s="25"/>
      <c r="D9" s="24"/>
      <c r="E9" s="24"/>
      <c r="F9" s="24"/>
      <c r="G9" s="24"/>
      <c r="H9" s="164"/>
      <c r="I9" s="164"/>
      <c r="J9" s="164"/>
      <c r="K9" s="164"/>
      <c r="L9" s="164"/>
      <c r="M9" s="164"/>
      <c r="N9" s="164"/>
      <c r="O9" s="164"/>
      <c r="P9" s="164"/>
      <c r="Q9" s="27"/>
      <c r="R9" s="27"/>
      <c r="S9" s="27"/>
      <c r="T9" s="27"/>
      <c r="U9" s="27"/>
      <c r="V9" s="27"/>
      <c r="W9" s="27"/>
    </row>
    <row r="10" s="1" customFormat="1" ht="27.75" customHeight="1" spans="1:23">
      <c r="A10" s="26" t="s">
        <v>34</v>
      </c>
      <c r="B10" s="25"/>
      <c r="C10" s="25"/>
      <c r="D10" s="24"/>
      <c r="E10" s="24"/>
      <c r="F10" s="24"/>
      <c r="G10" s="24"/>
      <c r="H10" s="164"/>
      <c r="I10" s="164"/>
      <c r="J10" s="164"/>
      <c r="K10" s="164"/>
      <c r="L10" s="164"/>
      <c r="M10" s="164"/>
      <c r="N10" s="164"/>
      <c r="O10" s="164"/>
      <c r="P10" s="164"/>
      <c r="Q10" s="27"/>
      <c r="R10" s="27"/>
      <c r="S10" s="27"/>
      <c r="T10" s="27"/>
      <c r="U10" s="27"/>
      <c r="V10" s="163"/>
      <c r="W10" s="27"/>
    </row>
    <row r="11" s="1" customFormat="1" ht="27.75" customHeight="1" spans="1:23">
      <c r="A11" s="26" t="s">
        <v>35</v>
      </c>
      <c r="B11" s="25"/>
      <c r="C11" s="25"/>
      <c r="D11" s="24"/>
      <c r="E11" s="24"/>
      <c r="F11" s="24"/>
      <c r="G11" s="24"/>
      <c r="H11" s="164"/>
      <c r="I11" s="164"/>
      <c r="J11" s="164"/>
      <c r="K11" s="164"/>
      <c r="L11" s="164"/>
      <c r="M11" s="164"/>
      <c r="N11" s="164"/>
      <c r="O11" s="164"/>
      <c r="P11" s="164"/>
      <c r="Q11" s="27"/>
      <c r="R11" s="27"/>
      <c r="S11" s="27"/>
      <c r="T11" s="27"/>
      <c r="U11" s="27"/>
      <c r="V11" s="27"/>
      <c r="W11" s="27"/>
    </row>
    <row r="12" s="1" customFormat="1" ht="27.75" customHeight="1" spans="1:23">
      <c r="A12" s="26" t="s">
        <v>36</v>
      </c>
      <c r="B12" s="25"/>
      <c r="C12" s="25"/>
      <c r="D12" s="24"/>
      <c r="E12" s="24"/>
      <c r="F12" s="24"/>
      <c r="G12" s="24"/>
      <c r="H12" s="164"/>
      <c r="I12" s="164"/>
      <c r="J12" s="164"/>
      <c r="K12" s="164"/>
      <c r="L12" s="164"/>
      <c r="M12" s="164"/>
      <c r="N12" s="164"/>
      <c r="O12" s="164"/>
      <c r="P12" s="164"/>
      <c r="Q12" s="27"/>
      <c r="R12" s="27"/>
      <c r="S12" s="27"/>
      <c r="T12" s="27"/>
      <c r="U12" s="27"/>
      <c r="V12" s="27"/>
      <c r="W12" s="27"/>
    </row>
    <row r="13" s="1" customFormat="1" ht="27.75" customHeight="1" spans="1:23">
      <c r="A13" s="26" t="s">
        <v>37</v>
      </c>
      <c r="B13" s="25"/>
      <c r="C13" s="25"/>
      <c r="D13" s="24"/>
      <c r="E13" s="24"/>
      <c r="F13" s="24"/>
      <c r="G13" s="24"/>
      <c r="H13" s="164"/>
      <c r="I13" s="164"/>
      <c r="J13" s="164"/>
      <c r="K13" s="164"/>
      <c r="L13" s="164"/>
      <c r="M13" s="164"/>
      <c r="N13" s="164"/>
      <c r="O13" s="164"/>
      <c r="P13" s="164"/>
      <c r="Q13" s="27"/>
      <c r="R13" s="27"/>
      <c r="S13" s="27"/>
      <c r="T13" s="27"/>
      <c r="U13" s="27"/>
      <c r="V13" s="27"/>
      <c r="W13" s="27"/>
    </row>
    <row r="14" s="1" customFormat="1" ht="27.75" customHeight="1" spans="1:23">
      <c r="A14" s="26" t="s">
        <v>38</v>
      </c>
      <c r="B14" s="25"/>
      <c r="C14" s="25"/>
      <c r="D14" s="24"/>
      <c r="E14" s="24"/>
      <c r="F14" s="24"/>
      <c r="G14" s="24"/>
      <c r="H14" s="164"/>
      <c r="I14" s="164"/>
      <c r="J14" s="164"/>
      <c r="K14" s="164"/>
      <c r="L14" s="164"/>
      <c r="M14" s="164"/>
      <c r="N14" s="164"/>
      <c r="O14" s="164"/>
      <c r="P14" s="164"/>
      <c r="Q14" s="27"/>
      <c r="R14" s="27"/>
      <c r="S14" s="27"/>
      <c r="T14" s="27"/>
      <c r="U14" s="27"/>
      <c r="V14" s="27"/>
      <c r="W14" s="27"/>
    </row>
    <row r="15" s="1" customFormat="1" ht="27.75" customHeight="1" spans="1:23">
      <c r="A15" s="26" t="s">
        <v>39</v>
      </c>
      <c r="B15" s="25"/>
      <c r="C15" s="25"/>
      <c r="D15" s="24"/>
      <c r="E15" s="24"/>
      <c r="F15" s="24"/>
      <c r="G15" s="24"/>
      <c r="H15" s="164"/>
      <c r="I15" s="164"/>
      <c r="J15" s="164"/>
      <c r="K15" s="164"/>
      <c r="L15" s="164"/>
      <c r="M15" s="164"/>
      <c r="N15" s="164"/>
      <c r="O15" s="164"/>
      <c r="P15" s="164"/>
      <c r="Q15" s="27"/>
      <c r="R15" s="27"/>
      <c r="S15" s="27"/>
      <c r="T15" s="27"/>
      <c r="U15" s="27"/>
      <c r="V15" s="27"/>
      <c r="W15" s="27"/>
    </row>
    <row r="16" s="1" customFormat="1" ht="27.75" customHeight="1" spans="1:23">
      <c r="A16" s="26" t="s">
        <v>40</v>
      </c>
      <c r="B16" s="25">
        <v>36.27</v>
      </c>
      <c r="C16" s="25">
        <v>104.4</v>
      </c>
      <c r="D16" s="24">
        <v>-0.652586206896552</v>
      </c>
      <c r="E16" s="165">
        <v>32.87</v>
      </c>
      <c r="F16" s="165">
        <v>83.78</v>
      </c>
      <c r="G16" s="24">
        <v>-0.607662926712819</v>
      </c>
      <c r="H16" s="163">
        <v>0.43</v>
      </c>
      <c r="I16" s="164">
        <v>17.25</v>
      </c>
      <c r="J16" s="165"/>
      <c r="K16" s="164">
        <v>0.43</v>
      </c>
      <c r="L16" s="164">
        <v>17.82</v>
      </c>
      <c r="M16" s="164">
        <v>14.84</v>
      </c>
      <c r="N16" s="164">
        <v>0</v>
      </c>
      <c r="O16" s="164">
        <v>0</v>
      </c>
      <c r="P16" s="164">
        <v>0.21</v>
      </c>
      <c r="Q16" s="165">
        <v>3.4</v>
      </c>
      <c r="R16" s="27">
        <v>20.62</v>
      </c>
      <c r="S16" s="24">
        <v>-0.835111542192047</v>
      </c>
      <c r="T16" s="27"/>
      <c r="U16" s="27">
        <v>0.93</v>
      </c>
      <c r="V16" s="27">
        <v>2.47</v>
      </c>
      <c r="W16" s="163">
        <v>0</v>
      </c>
    </row>
    <row r="17" s="1" customFormat="1" ht="27.75" customHeight="1" spans="1:23">
      <c r="A17" s="26" t="s">
        <v>41</v>
      </c>
      <c r="B17" s="25"/>
      <c r="C17" s="25"/>
      <c r="D17" s="24"/>
      <c r="E17" s="24"/>
      <c r="F17" s="24"/>
      <c r="G17" s="24"/>
      <c r="H17" s="164"/>
      <c r="I17" s="164"/>
      <c r="J17" s="164"/>
      <c r="K17" s="164"/>
      <c r="L17" s="164"/>
      <c r="M17" s="164"/>
      <c r="N17" s="164"/>
      <c r="O17" s="164"/>
      <c r="P17" s="164"/>
      <c r="Q17" s="27"/>
      <c r="R17" s="27"/>
      <c r="S17" s="27"/>
      <c r="T17" s="27"/>
      <c r="U17" s="27"/>
      <c r="V17" s="27"/>
      <c r="W17" s="27"/>
    </row>
    <row r="18" s="1" customFormat="1" ht="27.75" customHeight="1" spans="1:23">
      <c r="A18" s="26" t="s">
        <v>42</v>
      </c>
      <c r="B18" s="25"/>
      <c r="C18" s="25"/>
      <c r="D18" s="24"/>
      <c r="E18" s="24"/>
      <c r="F18" s="24"/>
      <c r="G18" s="24"/>
      <c r="H18" s="164"/>
      <c r="I18" s="164"/>
      <c r="J18" s="164"/>
      <c r="K18" s="164"/>
      <c r="L18" s="164"/>
      <c r="M18" s="164"/>
      <c r="N18" s="164"/>
      <c r="O18" s="164"/>
      <c r="P18" s="164"/>
      <c r="Q18" s="27"/>
      <c r="R18" s="27"/>
      <c r="S18" s="27"/>
      <c r="T18" s="27"/>
      <c r="U18" s="27"/>
      <c r="V18" s="27"/>
      <c r="W18" s="27"/>
    </row>
    <row r="19" s="1" customFormat="1" ht="27.75" customHeight="1" spans="1:23">
      <c r="A19" s="26" t="s">
        <v>43</v>
      </c>
      <c r="B19" s="25"/>
      <c r="C19" s="25"/>
      <c r="D19" s="24"/>
      <c r="E19" s="24"/>
      <c r="F19" s="24"/>
      <c r="G19" s="24"/>
      <c r="H19" s="164"/>
      <c r="I19" s="164"/>
      <c r="J19" s="164"/>
      <c r="K19" s="164"/>
      <c r="L19" s="164"/>
      <c r="M19" s="164"/>
      <c r="N19" s="164"/>
      <c r="O19" s="164"/>
      <c r="P19" s="164"/>
      <c r="Q19" s="27"/>
      <c r="R19" s="27"/>
      <c r="S19" s="27"/>
      <c r="T19" s="27"/>
      <c r="U19" s="27"/>
      <c r="V19" s="27"/>
      <c r="W19" s="27"/>
    </row>
    <row r="20" s="1" customFormat="1" ht="27.75" customHeight="1" spans="1:23">
      <c r="A20" s="26" t="s">
        <v>44</v>
      </c>
      <c r="B20" s="25">
        <v>707.83</v>
      </c>
      <c r="C20" s="25">
        <v>788.41</v>
      </c>
      <c r="D20" s="24">
        <v>-0.10220570515341</v>
      </c>
      <c r="E20" s="165">
        <v>490.13</v>
      </c>
      <c r="F20" s="165">
        <v>670.05</v>
      </c>
      <c r="G20" s="24">
        <v>-0.268517274830236</v>
      </c>
      <c r="H20" s="164">
        <v>6.08</v>
      </c>
      <c r="I20" s="164">
        <v>382.99</v>
      </c>
      <c r="J20" s="165"/>
      <c r="K20" s="164">
        <v>3.42</v>
      </c>
      <c r="L20" s="164">
        <v>399.31</v>
      </c>
      <c r="M20" s="164">
        <v>85.6</v>
      </c>
      <c r="N20" s="164">
        <v>0</v>
      </c>
      <c r="O20" s="164">
        <v>0.63</v>
      </c>
      <c r="P20" s="164">
        <v>4.59</v>
      </c>
      <c r="Q20" s="165">
        <v>217.7</v>
      </c>
      <c r="R20" s="27">
        <v>118.36</v>
      </c>
      <c r="S20" s="24">
        <v>0.839303818857722</v>
      </c>
      <c r="T20" s="27"/>
      <c r="U20" s="27">
        <v>170.27</v>
      </c>
      <c r="V20" s="27">
        <v>43.1</v>
      </c>
      <c r="W20" s="165">
        <v>4.32999999999998</v>
      </c>
    </row>
    <row r="21" s="1" customFormat="1" ht="27.75" customHeight="1" spans="1:23">
      <c r="A21" s="26" t="s">
        <v>45</v>
      </c>
      <c r="B21" s="25"/>
      <c r="C21" s="25"/>
      <c r="D21" s="24"/>
      <c r="E21" s="24"/>
      <c r="F21" s="24"/>
      <c r="G21" s="24"/>
      <c r="H21" s="164"/>
      <c r="I21" s="164"/>
      <c r="J21" s="164"/>
      <c r="K21" s="164"/>
      <c r="L21" s="164"/>
      <c r="M21" s="164"/>
      <c r="N21" s="164"/>
      <c r="O21" s="164"/>
      <c r="P21" s="164"/>
      <c r="Q21" s="27"/>
      <c r="R21" s="27"/>
      <c r="S21" s="27"/>
      <c r="T21" s="27"/>
      <c r="U21" s="27"/>
      <c r="V21" s="27"/>
      <c r="W21" s="27"/>
    </row>
    <row r="22" s="1" customFormat="1" ht="27.75" customHeight="1" spans="1:23">
      <c r="A22" s="26" t="s">
        <v>46</v>
      </c>
      <c r="B22" s="25">
        <v>75.51</v>
      </c>
      <c r="C22" s="25">
        <v>0</v>
      </c>
      <c r="D22" s="24"/>
      <c r="E22" s="165">
        <v>59.98</v>
      </c>
      <c r="F22" s="165"/>
      <c r="G22" s="24"/>
      <c r="H22" s="164">
        <v>4.13</v>
      </c>
      <c r="I22" s="164">
        <v>46.46</v>
      </c>
      <c r="J22" s="165"/>
      <c r="K22" s="164">
        <v>1.67</v>
      </c>
      <c r="L22" s="164">
        <v>52.45</v>
      </c>
      <c r="M22" s="164">
        <v>5.94</v>
      </c>
      <c r="N22" s="164">
        <v>0</v>
      </c>
      <c r="O22" s="164">
        <v>-0.11</v>
      </c>
      <c r="P22" s="164">
        <v>1.69</v>
      </c>
      <c r="Q22" s="165">
        <v>15.53</v>
      </c>
      <c r="R22" s="27"/>
      <c r="S22" s="24"/>
      <c r="T22" s="27"/>
      <c r="U22" s="27">
        <v>2.29</v>
      </c>
      <c r="V22" s="27">
        <v>12.74</v>
      </c>
      <c r="W22" s="165">
        <v>0.499999999999998</v>
      </c>
    </row>
    <row r="23" s="1" customFormat="1" ht="27.75" customHeight="1" spans="1:23">
      <c r="A23" s="26" t="s">
        <v>47</v>
      </c>
      <c r="B23" s="25"/>
      <c r="C23" s="25"/>
      <c r="D23" s="24"/>
      <c r="E23" s="24"/>
      <c r="F23" s="24"/>
      <c r="G23" s="24"/>
      <c r="H23" s="164"/>
      <c r="I23" s="164"/>
      <c r="J23" s="164"/>
      <c r="K23" s="164"/>
      <c r="L23" s="164"/>
      <c r="M23" s="164"/>
      <c r="N23" s="164"/>
      <c r="O23" s="164"/>
      <c r="P23" s="164"/>
      <c r="Q23" s="27"/>
      <c r="R23" s="27"/>
      <c r="S23" s="27"/>
      <c r="T23" s="27"/>
      <c r="U23" s="27"/>
      <c r="V23" s="27"/>
      <c r="W23" s="27"/>
    </row>
    <row r="24" s="1" customFormat="1" ht="27.75" customHeight="1" spans="1:23">
      <c r="A24" s="26" t="s">
        <v>48</v>
      </c>
      <c r="B24" s="25"/>
      <c r="C24" s="25"/>
      <c r="D24" s="24"/>
      <c r="E24" s="24"/>
      <c r="F24" s="24"/>
      <c r="G24" s="24"/>
      <c r="H24" s="164"/>
      <c r="I24" s="164"/>
      <c r="J24" s="164"/>
      <c r="K24" s="164"/>
      <c r="L24" s="164"/>
      <c r="M24" s="164"/>
      <c r="N24" s="164"/>
      <c r="O24" s="164"/>
      <c r="P24" s="164"/>
      <c r="Q24" s="27"/>
      <c r="R24" s="27"/>
      <c r="S24" s="27"/>
      <c r="T24" s="27"/>
      <c r="U24" s="27"/>
      <c r="V24" s="27"/>
      <c r="W24" s="27"/>
    </row>
    <row r="25" s="1" customFormat="1" ht="27.75" customHeight="1" spans="1:23">
      <c r="A25" s="26" t="s">
        <v>49</v>
      </c>
      <c r="B25" s="25"/>
      <c r="C25" s="25"/>
      <c r="D25" s="24"/>
      <c r="E25" s="24"/>
      <c r="F25" s="24"/>
      <c r="G25" s="24"/>
      <c r="H25" s="164"/>
      <c r="I25" s="164"/>
      <c r="J25" s="164"/>
      <c r="K25" s="164"/>
      <c r="L25" s="164"/>
      <c r="M25" s="164"/>
      <c r="N25" s="164"/>
      <c r="O25" s="164"/>
      <c r="P25" s="164"/>
      <c r="Q25" s="27"/>
      <c r="R25" s="27"/>
      <c r="S25" s="27"/>
      <c r="T25" s="27"/>
      <c r="U25" s="27"/>
      <c r="V25" s="27"/>
      <c r="W25" s="27"/>
    </row>
    <row r="26" s="1" customFormat="1" ht="27.75" customHeight="1" spans="1:23">
      <c r="A26" s="29" t="s">
        <v>116</v>
      </c>
      <c r="B26" s="25">
        <v>1109.43</v>
      </c>
      <c r="C26" s="25">
        <v>1281.7</v>
      </c>
      <c r="D26" s="24">
        <v>-0.134407427635172</v>
      </c>
      <c r="E26" s="165">
        <v>752.98</v>
      </c>
      <c r="F26" s="165">
        <v>1089.72</v>
      </c>
      <c r="G26" s="24">
        <v>-0.309015159857578</v>
      </c>
      <c r="H26" s="165">
        <v>39.14</v>
      </c>
      <c r="I26" s="165">
        <v>577.95</v>
      </c>
      <c r="J26" s="165"/>
      <c r="K26" s="165">
        <v>30.37</v>
      </c>
      <c r="L26" s="165">
        <v>609.82</v>
      </c>
      <c r="M26" s="165">
        <v>133.48</v>
      </c>
      <c r="N26" s="165">
        <v>0</v>
      </c>
      <c r="O26" s="165">
        <v>0.52</v>
      </c>
      <c r="P26" s="165">
        <v>9.15</v>
      </c>
      <c r="Q26" s="165">
        <v>356.45</v>
      </c>
      <c r="R26" s="165">
        <v>191.98</v>
      </c>
      <c r="S26" s="24">
        <v>0.856703823314929</v>
      </c>
      <c r="T26" s="27"/>
      <c r="U26" s="165">
        <v>203.9</v>
      </c>
      <c r="V26" s="165">
        <v>95.23</v>
      </c>
      <c r="W26" s="165">
        <v>57.32</v>
      </c>
    </row>
  </sheetData>
  <mergeCells count="15">
    <mergeCell ref="A2:W2"/>
    <mergeCell ref="A3:W3"/>
    <mergeCell ref="B4:W4"/>
    <mergeCell ref="E5:P5"/>
    <mergeCell ref="Q5:W5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55" zoomScaleNormal="55" workbookViewId="0">
      <selection activeCell="A1" sqref="$A1:$XFD1048576"/>
    </sheetView>
  </sheetViews>
  <sheetFormatPr defaultColWidth="9" defaultRowHeight="14.25"/>
  <cols>
    <col min="1" max="1" width="8.125" style="159" customWidth="1"/>
    <col min="2" max="3" width="9" style="159" customWidth="1"/>
    <col min="4" max="4" width="7.875" style="159" customWidth="1"/>
    <col min="5" max="6" width="8.5" style="159" customWidth="1"/>
    <col min="7" max="7" width="8.125" style="159" customWidth="1"/>
    <col min="8" max="8" width="7.875" style="159" customWidth="1"/>
    <col min="9" max="10" width="7.75" style="159" customWidth="1"/>
    <col min="11" max="11" width="9.625" style="159" customWidth="1"/>
    <col min="12" max="12" width="9.5" style="159" customWidth="1"/>
    <col min="13" max="13" width="9.125" style="159" customWidth="1"/>
    <col min="14" max="14" width="8.25" style="159" customWidth="1"/>
    <col min="15" max="15" width="8.625" style="159" customWidth="1"/>
    <col min="16" max="16" width="8.125" style="159" customWidth="1"/>
    <col min="17" max="18" width="8.75" style="159" customWidth="1"/>
    <col min="19" max="19" width="8.5" style="159" customWidth="1"/>
    <col min="20" max="21" width="9" style="159"/>
    <col min="22" max="22" width="7.125" style="159" customWidth="1"/>
    <col min="23" max="23" width="7.25" style="159" customWidth="1"/>
    <col min="24" max="16384" width="9" style="159"/>
  </cols>
  <sheetData>
    <row r="1" s="159" customFormat="1" ht="30" customHeight="1" spans="1:1">
      <c r="A1" s="160" t="s">
        <v>145</v>
      </c>
    </row>
    <row r="2" s="159" customFormat="1" ht="27.75" customHeight="1" spans="1:23">
      <c r="A2" s="4" t="s">
        <v>151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59" customFormat="1" ht="27.75" customHeight="1" spans="1:23">
      <c r="A3" s="57" t="s">
        <v>175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="159" customFormat="1" ht="27.75" customHeight="1" spans="1:23">
      <c r="A4" s="8" t="s">
        <v>55</v>
      </c>
      <c r="B4" s="161" t="s">
        <v>176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</row>
    <row r="5" s="159" customFormat="1" ht="27.75" customHeight="1" spans="1:23">
      <c r="A5" s="12"/>
      <c r="B5" s="13" t="s">
        <v>57</v>
      </c>
      <c r="C5" s="13"/>
      <c r="D5" s="13" t="s">
        <v>59</v>
      </c>
      <c r="E5" s="38" t="s">
        <v>60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 t="s">
        <v>84</v>
      </c>
      <c r="R5" s="38"/>
      <c r="S5" s="38"/>
      <c r="T5" s="38"/>
      <c r="U5" s="38"/>
      <c r="V5" s="38"/>
      <c r="W5" s="38"/>
    </row>
    <row r="6" s="159" customFormat="1" ht="27.75" customHeight="1" spans="1:23">
      <c r="A6" s="12"/>
      <c r="B6" s="13"/>
      <c r="C6" s="13"/>
      <c r="D6" s="13"/>
      <c r="E6" s="39" t="s">
        <v>62</v>
      </c>
      <c r="F6" s="40"/>
      <c r="G6" s="40" t="s">
        <v>63</v>
      </c>
      <c r="H6" s="18" t="s">
        <v>64</v>
      </c>
      <c r="I6" s="18" t="s">
        <v>65</v>
      </c>
      <c r="J6" s="18" t="s">
        <v>66</v>
      </c>
      <c r="K6" s="18" t="s">
        <v>67</v>
      </c>
      <c r="L6" s="18" t="s">
        <v>68</v>
      </c>
      <c r="M6" s="18" t="s">
        <v>69</v>
      </c>
      <c r="N6" s="18" t="s">
        <v>70</v>
      </c>
      <c r="O6" s="18" t="s">
        <v>71</v>
      </c>
      <c r="P6" s="18" t="s">
        <v>72</v>
      </c>
      <c r="Q6" s="39" t="s">
        <v>73</v>
      </c>
      <c r="R6" s="40"/>
      <c r="S6" s="40" t="s">
        <v>63</v>
      </c>
      <c r="T6" s="18" t="s">
        <v>74</v>
      </c>
      <c r="U6" s="18" t="s">
        <v>75</v>
      </c>
      <c r="V6" s="18" t="s">
        <v>76</v>
      </c>
      <c r="W6" s="18" t="s">
        <v>77</v>
      </c>
    </row>
    <row r="7" s="159" customFormat="1" ht="27.75" customHeight="1" spans="1:23">
      <c r="A7" s="19"/>
      <c r="B7" s="13"/>
      <c r="C7" s="13"/>
      <c r="D7" s="13"/>
      <c r="E7" s="39"/>
      <c r="F7" s="42"/>
      <c r="G7" s="42"/>
      <c r="H7" s="18" t="s">
        <v>78</v>
      </c>
      <c r="I7" s="18" t="s">
        <v>78</v>
      </c>
      <c r="J7" s="18" t="s">
        <v>78</v>
      </c>
      <c r="K7" s="18" t="s">
        <v>78</v>
      </c>
      <c r="L7" s="18" t="s">
        <v>78</v>
      </c>
      <c r="M7" s="18" t="s">
        <v>78</v>
      </c>
      <c r="N7" s="18" t="s">
        <v>78</v>
      </c>
      <c r="O7" s="18" t="s">
        <v>78</v>
      </c>
      <c r="P7" s="18" t="s">
        <v>78</v>
      </c>
      <c r="Q7" s="39"/>
      <c r="R7" s="42"/>
      <c r="S7" s="42"/>
      <c r="T7" s="18" t="s">
        <v>78</v>
      </c>
      <c r="U7" s="18" t="s">
        <v>78</v>
      </c>
      <c r="V7" s="18" t="s">
        <v>78</v>
      </c>
      <c r="W7" s="18" t="s">
        <v>78</v>
      </c>
    </row>
    <row r="8" s="159" customFormat="1" ht="27.75" customHeight="1" spans="1:23">
      <c r="A8" s="22" t="s">
        <v>79</v>
      </c>
      <c r="B8" s="148">
        <v>3844.786774</v>
      </c>
      <c r="C8" s="148">
        <v>3083.57132819436</v>
      </c>
      <c r="D8" s="149">
        <v>0.246861630488496</v>
      </c>
      <c r="E8" s="150">
        <v>2695.22</v>
      </c>
      <c r="F8" s="148">
        <v>2657.34663119436</v>
      </c>
      <c r="G8" s="151">
        <v>0.0142523253688646</v>
      </c>
      <c r="H8" s="152">
        <v>559.28</v>
      </c>
      <c r="I8" s="152">
        <v>2291.5</v>
      </c>
      <c r="J8" s="148">
        <v>1.32455300000006</v>
      </c>
      <c r="K8" s="152">
        <v>477.06</v>
      </c>
      <c r="L8" s="152">
        <v>91.64</v>
      </c>
      <c r="M8" s="152">
        <v>104.75</v>
      </c>
      <c r="N8" s="152">
        <v>65.82</v>
      </c>
      <c r="O8" s="152">
        <v>67.51</v>
      </c>
      <c r="P8" s="152">
        <v>71.61</v>
      </c>
      <c r="Q8" s="156">
        <v>1149.566774</v>
      </c>
      <c r="R8" s="148">
        <v>426.224697000001</v>
      </c>
      <c r="S8" s="157">
        <v>1.69709095247476</v>
      </c>
      <c r="T8" s="26"/>
      <c r="U8" s="26">
        <v>304.37009</v>
      </c>
      <c r="V8" s="26">
        <v>58.099659</v>
      </c>
      <c r="W8" s="158">
        <v>787.097025</v>
      </c>
    </row>
    <row r="9" s="159" customFormat="1" ht="27.75" customHeight="1" spans="1:23">
      <c r="A9" s="26" t="s">
        <v>33</v>
      </c>
      <c r="B9" s="148">
        <v>544.030467</v>
      </c>
      <c r="C9" s="148">
        <v>538.90835506177</v>
      </c>
      <c r="D9" s="149">
        <v>0.00950460665550966</v>
      </c>
      <c r="E9" s="150">
        <v>498.11</v>
      </c>
      <c r="F9" s="148">
        <v>497.06616106177</v>
      </c>
      <c r="G9" s="151">
        <v>0.0021</v>
      </c>
      <c r="H9" s="152">
        <v>80.16</v>
      </c>
      <c r="I9" s="152">
        <v>437.36</v>
      </c>
      <c r="J9" s="148">
        <v>0</v>
      </c>
      <c r="K9" s="152">
        <v>72</v>
      </c>
      <c r="L9" s="154">
        <v>9</v>
      </c>
      <c r="M9" s="152">
        <v>27.19</v>
      </c>
      <c r="N9" s="152">
        <v>14.01</v>
      </c>
      <c r="O9" s="152">
        <v>8.08</v>
      </c>
      <c r="P9" s="152">
        <v>2.48</v>
      </c>
      <c r="Q9" s="156">
        <v>45.9204669999999</v>
      </c>
      <c r="R9" s="148">
        <v>41.8421939999998</v>
      </c>
      <c r="S9" s="157">
        <v>0.0974679530428106</v>
      </c>
      <c r="T9" s="26">
        <v>0.58</v>
      </c>
      <c r="U9" s="26">
        <v>11.1767509999999</v>
      </c>
      <c r="V9" s="26">
        <v>27.376886</v>
      </c>
      <c r="W9" s="158">
        <v>6.78682999999999</v>
      </c>
    </row>
    <row r="10" s="159" customFormat="1" ht="27.75" customHeight="1" spans="1:23">
      <c r="A10" s="26" t="s">
        <v>34</v>
      </c>
      <c r="B10" s="148">
        <v>797.710301</v>
      </c>
      <c r="C10" s="148">
        <v>775.356254513495</v>
      </c>
      <c r="D10" s="149">
        <v>0.0288306779707754</v>
      </c>
      <c r="E10" s="150">
        <v>774.03</v>
      </c>
      <c r="F10" s="148">
        <v>733.191247513498</v>
      </c>
      <c r="G10" s="151">
        <v>0.0557</v>
      </c>
      <c r="H10" s="152">
        <v>82.19</v>
      </c>
      <c r="I10" s="152">
        <v>524.69</v>
      </c>
      <c r="J10" s="148">
        <v>83.0394640000003</v>
      </c>
      <c r="K10" s="152">
        <v>27.83</v>
      </c>
      <c r="L10" s="154">
        <v>10.12</v>
      </c>
      <c r="M10" s="152">
        <v>50.91</v>
      </c>
      <c r="N10" s="152">
        <v>27.88</v>
      </c>
      <c r="O10" s="152">
        <v>62.59</v>
      </c>
      <c r="P10" s="152">
        <v>14.21</v>
      </c>
      <c r="Q10" s="156">
        <v>23.6803009999999</v>
      </c>
      <c r="R10" s="148">
        <v>42.1650069999967</v>
      </c>
      <c r="S10" s="157">
        <v>-0.438389729189378</v>
      </c>
      <c r="T10" s="26"/>
      <c r="U10" s="26">
        <v>16.0778119999999</v>
      </c>
      <c r="V10" s="26">
        <v>6.061125</v>
      </c>
      <c r="W10" s="158">
        <v>1.541364</v>
      </c>
    </row>
    <row r="11" s="159" customFormat="1" ht="27.75" customHeight="1" spans="1:23">
      <c r="A11" s="26" t="s">
        <v>35</v>
      </c>
      <c r="B11" s="148">
        <v>580.08975</v>
      </c>
      <c r="C11" s="148">
        <v>551.214252105392</v>
      </c>
      <c r="D11" s="149">
        <v>0.0523852527112946</v>
      </c>
      <c r="E11" s="150">
        <v>536.89</v>
      </c>
      <c r="F11" s="148">
        <v>486.137269105397</v>
      </c>
      <c r="G11" s="151">
        <v>0.1044</v>
      </c>
      <c r="H11" s="152">
        <v>40.45</v>
      </c>
      <c r="I11" s="152">
        <v>458.96</v>
      </c>
      <c r="J11" s="148">
        <v>0.316987</v>
      </c>
      <c r="K11" s="152">
        <v>28.15</v>
      </c>
      <c r="L11" s="154">
        <v>12.69</v>
      </c>
      <c r="M11" s="152">
        <v>45.1</v>
      </c>
      <c r="N11" s="152">
        <v>0</v>
      </c>
      <c r="O11" s="152">
        <v>12.11</v>
      </c>
      <c r="P11" s="152">
        <v>7.26</v>
      </c>
      <c r="Q11" s="156">
        <v>43.1997499999998</v>
      </c>
      <c r="R11" s="148">
        <v>65.076982999995</v>
      </c>
      <c r="S11" s="157">
        <v>-0.336174665626353</v>
      </c>
      <c r="T11" s="26"/>
      <c r="U11" s="26">
        <v>30.8399739999998</v>
      </c>
      <c r="V11" s="26">
        <v>10.528379</v>
      </c>
      <c r="W11" s="158">
        <v>1.831397</v>
      </c>
    </row>
    <row r="12" s="159" customFormat="1" ht="27.75" customHeight="1" spans="1:23">
      <c r="A12" s="26" t="s">
        <v>36</v>
      </c>
      <c r="B12" s="148">
        <v>398.85562</v>
      </c>
      <c r="C12" s="148">
        <v>395.769265648379</v>
      </c>
      <c r="D12" s="149">
        <v>0.00779836793684446</v>
      </c>
      <c r="E12" s="150">
        <v>363.35</v>
      </c>
      <c r="F12" s="148">
        <v>348.503740648379</v>
      </c>
      <c r="G12" s="151">
        <v>0.0426</v>
      </c>
      <c r="H12" s="152">
        <v>16.24</v>
      </c>
      <c r="I12" s="152">
        <v>298.25</v>
      </c>
      <c r="J12" s="148">
        <v>0.237741</v>
      </c>
      <c r="K12" s="152">
        <v>11.82</v>
      </c>
      <c r="L12" s="154">
        <v>5.33</v>
      </c>
      <c r="M12" s="152">
        <v>14.24</v>
      </c>
      <c r="N12" s="152">
        <v>0</v>
      </c>
      <c r="O12" s="152">
        <v>35.48</v>
      </c>
      <c r="P12" s="152">
        <v>9.88</v>
      </c>
      <c r="Q12" s="156">
        <v>35.50562</v>
      </c>
      <c r="R12" s="148">
        <v>47.2655250000001</v>
      </c>
      <c r="S12" s="157">
        <v>-0.248805128050521</v>
      </c>
      <c r="T12" s="26"/>
      <c r="U12" s="26">
        <v>28.658446</v>
      </c>
      <c r="V12" s="26">
        <v>1.649057</v>
      </c>
      <c r="W12" s="158">
        <v>5.198117</v>
      </c>
    </row>
    <row r="13" s="159" customFormat="1" ht="27.75" customHeight="1" spans="1:23">
      <c r="A13" s="26" t="s">
        <v>37</v>
      </c>
      <c r="B13" s="148">
        <v>121.213964</v>
      </c>
      <c r="C13" s="148">
        <v>91.454623407767</v>
      </c>
      <c r="D13" s="149">
        <v>0.325400067086227</v>
      </c>
      <c r="E13" s="150">
        <v>114.04</v>
      </c>
      <c r="F13" s="148">
        <v>86.498786407767</v>
      </c>
      <c r="G13" s="151">
        <v>0.3184</v>
      </c>
      <c r="H13" s="152">
        <v>9.65</v>
      </c>
      <c r="I13" s="152">
        <v>85.12</v>
      </c>
      <c r="J13" s="148">
        <v>0.384914</v>
      </c>
      <c r="K13" s="152">
        <v>5.73</v>
      </c>
      <c r="L13" s="154">
        <v>9.83</v>
      </c>
      <c r="M13" s="152">
        <v>4.39</v>
      </c>
      <c r="N13" s="152">
        <v>0</v>
      </c>
      <c r="O13" s="152">
        <v>13.97</v>
      </c>
      <c r="P13" s="152">
        <v>0.21</v>
      </c>
      <c r="Q13" s="156">
        <v>7.173964</v>
      </c>
      <c r="R13" s="148">
        <v>4.955837</v>
      </c>
      <c r="S13" s="157">
        <v>0.447578683479703</v>
      </c>
      <c r="T13" s="26"/>
      <c r="U13" s="26">
        <v>3.647577</v>
      </c>
      <c r="V13" s="26">
        <v>3.301887</v>
      </c>
      <c r="W13" s="158">
        <v>0.2245</v>
      </c>
    </row>
    <row r="14" s="159" customFormat="1" ht="27.75" customHeight="1" spans="1:23">
      <c r="A14" s="26" t="s">
        <v>38</v>
      </c>
      <c r="B14" s="148">
        <v>609.777138999943</v>
      </c>
      <c r="C14" s="148">
        <v>479.842623384773</v>
      </c>
      <c r="D14" s="149">
        <v>0.270785689480066</v>
      </c>
      <c r="E14" s="150">
        <v>310.26</v>
      </c>
      <c r="F14" s="148">
        <v>339.490097384834</v>
      </c>
      <c r="G14" s="151">
        <v>-0.0861</v>
      </c>
      <c r="H14" s="152">
        <v>18.68</v>
      </c>
      <c r="I14" s="152">
        <v>258.52</v>
      </c>
      <c r="J14" s="148">
        <v>0.520766</v>
      </c>
      <c r="K14" s="152">
        <v>15.98</v>
      </c>
      <c r="L14" s="154">
        <v>6.29</v>
      </c>
      <c r="M14" s="152">
        <v>16.26</v>
      </c>
      <c r="N14" s="152">
        <v>0</v>
      </c>
      <c r="O14" s="152">
        <v>6.33</v>
      </c>
      <c r="P14" s="152">
        <v>16.7</v>
      </c>
      <c r="Q14" s="156">
        <v>299.517138999943</v>
      </c>
      <c r="R14" s="148">
        <v>140.352525999939</v>
      </c>
      <c r="S14" s="157">
        <v>1.13403454527119</v>
      </c>
      <c r="T14" s="26">
        <v>112.84666</v>
      </c>
      <c r="U14" s="26">
        <v>129.289662999943</v>
      </c>
      <c r="V14" s="26">
        <v>0.985285</v>
      </c>
      <c r="W14" s="158">
        <v>56.395531</v>
      </c>
    </row>
    <row r="15" s="159" customFormat="1" ht="27.75" customHeight="1" spans="1:23">
      <c r="A15" s="26" t="s">
        <v>39</v>
      </c>
      <c r="B15" s="148">
        <v>308.399594999999</v>
      </c>
      <c r="C15" s="148">
        <v>252.601353606617</v>
      </c>
      <c r="D15" s="149">
        <v>0.22089446709885</v>
      </c>
      <c r="E15" s="150">
        <v>242.26</v>
      </c>
      <c r="F15" s="148">
        <v>217.781373606616</v>
      </c>
      <c r="G15" s="151">
        <v>0.1124</v>
      </c>
      <c r="H15" s="152">
        <v>20.22</v>
      </c>
      <c r="I15" s="152">
        <v>179.83</v>
      </c>
      <c r="J15" s="148">
        <v>0.464161</v>
      </c>
      <c r="K15" s="152">
        <v>14.64</v>
      </c>
      <c r="L15" s="154">
        <v>5.56</v>
      </c>
      <c r="M15" s="152">
        <v>16.09</v>
      </c>
      <c r="N15" s="152">
        <v>0</v>
      </c>
      <c r="O15" s="152">
        <v>36.92</v>
      </c>
      <c r="P15" s="152">
        <v>3.38</v>
      </c>
      <c r="Q15" s="156">
        <v>66.1395949999986</v>
      </c>
      <c r="R15" s="148">
        <v>34.8199800000005</v>
      </c>
      <c r="S15" s="157">
        <v>0.899472515492474</v>
      </c>
      <c r="T15" s="26">
        <v>30.069004</v>
      </c>
      <c r="U15" s="26">
        <v>24.6599919999986</v>
      </c>
      <c r="V15" s="26">
        <v>6.36899400000001</v>
      </c>
      <c r="W15" s="158">
        <v>5.04160500000001</v>
      </c>
    </row>
    <row r="16" s="159" customFormat="1" ht="27.75" customHeight="1" spans="1:23">
      <c r="A16" s="26" t="s">
        <v>40</v>
      </c>
      <c r="B16" s="148">
        <v>1479.734216</v>
      </c>
      <c r="C16" s="148">
        <v>1420.86586933122</v>
      </c>
      <c r="D16" s="149">
        <v>0.0414313187046213</v>
      </c>
      <c r="E16" s="150">
        <v>948.22</v>
      </c>
      <c r="F16" s="148">
        <v>1034.49705433122</v>
      </c>
      <c r="G16" s="151">
        <v>-0.0834</v>
      </c>
      <c r="H16" s="152">
        <v>176.71</v>
      </c>
      <c r="I16" s="152">
        <v>851.55</v>
      </c>
      <c r="J16" s="148">
        <v>0.033963</v>
      </c>
      <c r="K16" s="152">
        <v>157.95</v>
      </c>
      <c r="L16" s="154">
        <v>15.01</v>
      </c>
      <c r="M16" s="152">
        <v>46.54</v>
      </c>
      <c r="N16" s="152">
        <v>0</v>
      </c>
      <c r="O16" s="152">
        <v>16.51</v>
      </c>
      <c r="P16" s="152">
        <v>14.52</v>
      </c>
      <c r="Q16" s="156">
        <v>531.514216</v>
      </c>
      <c r="R16" s="148">
        <v>386.368814999995</v>
      </c>
      <c r="S16" s="157">
        <v>0.375665414404645</v>
      </c>
      <c r="T16" s="26"/>
      <c r="U16" s="26">
        <v>23.568886</v>
      </c>
      <c r="V16" s="26">
        <v>5.616915</v>
      </c>
      <c r="W16" s="158">
        <v>502.328415</v>
      </c>
    </row>
    <row r="17" s="159" customFormat="1" ht="27.75" customHeight="1" spans="1:23">
      <c r="A17" s="26" t="s">
        <v>41</v>
      </c>
      <c r="B17" s="148">
        <v>164.383271</v>
      </c>
      <c r="C17" s="148">
        <v>145.653146656447</v>
      </c>
      <c r="D17" s="149">
        <v>0.128594024732823</v>
      </c>
      <c r="E17" s="150">
        <v>157.95</v>
      </c>
      <c r="F17" s="148">
        <v>142.425608656447</v>
      </c>
      <c r="G17" s="151">
        <v>0.109</v>
      </c>
      <c r="H17" s="152">
        <v>4.89</v>
      </c>
      <c r="I17" s="152">
        <v>146.65</v>
      </c>
      <c r="J17" s="148">
        <v>0.241514</v>
      </c>
      <c r="K17" s="152">
        <v>4.89</v>
      </c>
      <c r="L17" s="154">
        <v>1.9</v>
      </c>
      <c r="M17" s="152">
        <v>7.72</v>
      </c>
      <c r="N17" s="152">
        <v>0</v>
      </c>
      <c r="O17" s="152">
        <v>0.26</v>
      </c>
      <c r="P17" s="152">
        <v>1.18</v>
      </c>
      <c r="Q17" s="156">
        <v>6.43327100000001</v>
      </c>
      <c r="R17" s="148">
        <v>3.227538</v>
      </c>
      <c r="S17" s="157">
        <v>0.993244076444649</v>
      </c>
      <c r="T17" s="26"/>
      <c r="U17" s="26">
        <v>4.72676000000001</v>
      </c>
      <c r="V17" s="26">
        <v>1.347171</v>
      </c>
      <c r="W17" s="158">
        <v>0.35934</v>
      </c>
    </row>
    <row r="18" s="159" customFormat="1" ht="27.75" customHeight="1" spans="1:23">
      <c r="A18" s="26" t="s">
        <v>42</v>
      </c>
      <c r="B18" s="148">
        <v>439.657812</v>
      </c>
      <c r="C18" s="148">
        <v>340.607631861705</v>
      </c>
      <c r="D18" s="149">
        <v>0.290804347503617</v>
      </c>
      <c r="E18" s="150">
        <v>424.76</v>
      </c>
      <c r="F18" s="148">
        <v>313.962598861704</v>
      </c>
      <c r="G18" s="151">
        <v>0.3529</v>
      </c>
      <c r="H18" s="152">
        <v>21.35</v>
      </c>
      <c r="I18" s="152">
        <v>359.21</v>
      </c>
      <c r="J18" s="148">
        <v>4.64538299999998</v>
      </c>
      <c r="K18" s="152">
        <v>15.68</v>
      </c>
      <c r="L18" s="154">
        <v>8.58</v>
      </c>
      <c r="M18" s="152">
        <v>37.66</v>
      </c>
      <c r="N18" s="152">
        <v>0</v>
      </c>
      <c r="O18" s="152">
        <v>5.5</v>
      </c>
      <c r="P18" s="152">
        <v>5</v>
      </c>
      <c r="Q18" s="156">
        <v>14.897812</v>
      </c>
      <c r="R18" s="148">
        <v>26.6450330000003</v>
      </c>
      <c r="S18" s="157">
        <v>-0.440878455658139</v>
      </c>
      <c r="T18" s="26"/>
      <c r="U18" s="26">
        <v>11.054654</v>
      </c>
      <c r="V18" s="26">
        <v>3.095543</v>
      </c>
      <c r="W18" s="158">
        <v>0.747614999999999</v>
      </c>
    </row>
    <row r="19" s="159" customFormat="1" ht="27.75" customHeight="1" spans="1:23">
      <c r="A19" s="26" t="s">
        <v>43</v>
      </c>
      <c r="B19" s="148">
        <v>240.471799</v>
      </c>
      <c r="C19" s="148">
        <v>125.392956214972</v>
      </c>
      <c r="D19" s="149">
        <v>0.917745671357628</v>
      </c>
      <c r="E19" s="150">
        <v>231.35</v>
      </c>
      <c r="F19" s="148">
        <v>118.952131214972</v>
      </c>
      <c r="G19" s="151">
        <v>0.9449</v>
      </c>
      <c r="H19" s="152">
        <v>11.24</v>
      </c>
      <c r="I19" s="152">
        <v>159.11</v>
      </c>
      <c r="J19" s="148">
        <v>0.162267</v>
      </c>
      <c r="K19" s="152">
        <v>1.65</v>
      </c>
      <c r="L19" s="154">
        <v>2.02</v>
      </c>
      <c r="M19" s="152">
        <v>10.94</v>
      </c>
      <c r="N19" s="152">
        <v>0</v>
      </c>
      <c r="O19" s="152">
        <v>50.56</v>
      </c>
      <c r="P19" s="152">
        <v>6.52</v>
      </c>
      <c r="Q19" s="156">
        <v>9.121799</v>
      </c>
      <c r="R19" s="148">
        <v>6.440825</v>
      </c>
      <c r="S19" s="157">
        <v>0.416246986993126</v>
      </c>
      <c r="T19" s="26"/>
      <c r="U19" s="26">
        <v>6.896421</v>
      </c>
      <c r="V19" s="26">
        <v>2.205661</v>
      </c>
      <c r="W19" s="158">
        <v>0.019717</v>
      </c>
    </row>
    <row r="20" s="159" customFormat="1" ht="27.75" customHeight="1" spans="1:23">
      <c r="A20" s="26" t="s">
        <v>44</v>
      </c>
      <c r="B20" s="148">
        <v>779.342863999999</v>
      </c>
      <c r="C20" s="148">
        <v>682.3245557509</v>
      </c>
      <c r="D20" s="149">
        <v>0.142187918390729</v>
      </c>
      <c r="E20" s="150">
        <v>714.54</v>
      </c>
      <c r="F20" s="148">
        <v>644.891696750902</v>
      </c>
      <c r="G20" s="151">
        <v>0.108</v>
      </c>
      <c r="H20" s="152">
        <v>27.43</v>
      </c>
      <c r="I20" s="152">
        <v>630.83</v>
      </c>
      <c r="J20" s="148">
        <v>11.5360989999999</v>
      </c>
      <c r="K20" s="152">
        <v>18.46</v>
      </c>
      <c r="L20" s="154">
        <v>5.04</v>
      </c>
      <c r="M20" s="152">
        <v>44.49</v>
      </c>
      <c r="N20" s="152">
        <v>9.65</v>
      </c>
      <c r="O20" s="152">
        <v>7.36</v>
      </c>
      <c r="P20" s="152">
        <v>2.36</v>
      </c>
      <c r="Q20" s="156">
        <v>64.8028639999991</v>
      </c>
      <c r="R20" s="148">
        <v>37.4328589999974</v>
      </c>
      <c r="S20" s="157">
        <v>0.731175916859665</v>
      </c>
      <c r="T20" s="26"/>
      <c r="U20" s="26">
        <v>45.4972569999991</v>
      </c>
      <c r="V20" s="26">
        <v>9.67875300000001</v>
      </c>
      <c r="W20" s="158">
        <v>9.626854</v>
      </c>
    </row>
    <row r="21" s="159" customFormat="1" ht="27.75" customHeight="1" spans="1:23">
      <c r="A21" s="26" t="s">
        <v>45</v>
      </c>
      <c r="B21" s="148">
        <v>663.509835</v>
      </c>
      <c r="C21" s="148">
        <v>516.440637671136</v>
      </c>
      <c r="D21" s="149">
        <v>0.284774641267708</v>
      </c>
      <c r="E21" s="150">
        <v>512.02</v>
      </c>
      <c r="F21" s="148">
        <v>473.522611671137</v>
      </c>
      <c r="G21" s="151">
        <v>0.0813</v>
      </c>
      <c r="H21" s="152">
        <v>26.73</v>
      </c>
      <c r="I21" s="152">
        <v>354.65</v>
      </c>
      <c r="J21" s="148">
        <v>0.286796</v>
      </c>
      <c r="K21" s="152">
        <v>18.63</v>
      </c>
      <c r="L21" s="154">
        <v>8.74</v>
      </c>
      <c r="M21" s="152">
        <v>27.04</v>
      </c>
      <c r="N21" s="152">
        <v>10.86</v>
      </c>
      <c r="O21" s="152">
        <v>90.73</v>
      </c>
      <c r="P21" s="152">
        <v>18.74</v>
      </c>
      <c r="Q21" s="156">
        <v>151.489835</v>
      </c>
      <c r="R21" s="148">
        <v>42.9180259999992</v>
      </c>
      <c r="S21" s="157">
        <v>2.52974843251185</v>
      </c>
      <c r="T21" s="26">
        <v>100.53605</v>
      </c>
      <c r="U21" s="26">
        <v>30.0624680000004</v>
      </c>
      <c r="V21" s="26">
        <v>14.858263</v>
      </c>
      <c r="W21" s="158">
        <v>6.03305399999999</v>
      </c>
    </row>
    <row r="22" s="159" customFormat="1" ht="27.75" customHeight="1" spans="1:23">
      <c r="A22" s="26" t="s">
        <v>46</v>
      </c>
      <c r="B22" s="148">
        <v>485.825759</v>
      </c>
      <c r="C22" s="148">
        <v>343.938941536563</v>
      </c>
      <c r="D22" s="149">
        <v>0.412534901775156</v>
      </c>
      <c r="E22" s="150">
        <v>326.56</v>
      </c>
      <c r="F22" s="148">
        <v>300.755203536563</v>
      </c>
      <c r="G22" s="151">
        <v>0.0858</v>
      </c>
      <c r="H22" s="152">
        <v>13.18</v>
      </c>
      <c r="I22" s="152">
        <v>275.29</v>
      </c>
      <c r="J22" s="148">
        <v>0.418875</v>
      </c>
      <c r="K22" s="152">
        <v>5.96</v>
      </c>
      <c r="L22" s="154">
        <v>5.98</v>
      </c>
      <c r="M22" s="152">
        <v>24.04</v>
      </c>
      <c r="N22" s="152">
        <v>0</v>
      </c>
      <c r="O22" s="152">
        <v>18.5</v>
      </c>
      <c r="P22" s="152">
        <v>2.18</v>
      </c>
      <c r="Q22" s="156">
        <v>159.265759</v>
      </c>
      <c r="R22" s="148">
        <v>43.1837380000001</v>
      </c>
      <c r="S22" s="157">
        <v>2.68809571325205</v>
      </c>
      <c r="T22" s="26">
        <v>115.096208</v>
      </c>
      <c r="U22" s="26">
        <v>11.2018119999999</v>
      </c>
      <c r="V22" s="26">
        <v>29.717557</v>
      </c>
      <c r="W22" s="158">
        <v>3.25018199999998</v>
      </c>
    </row>
    <row r="23" s="159" customFormat="1" ht="27.75" customHeight="1" spans="1:23">
      <c r="A23" s="26" t="s">
        <v>47</v>
      </c>
      <c r="B23" s="148">
        <v>380.849004</v>
      </c>
      <c r="C23" s="148">
        <v>437.939335816047</v>
      </c>
      <c r="D23" s="149">
        <v>-0.130361278713789</v>
      </c>
      <c r="E23" s="150">
        <v>311.03</v>
      </c>
      <c r="F23" s="148">
        <v>287.511554816047</v>
      </c>
      <c r="G23" s="151">
        <v>0.0818</v>
      </c>
      <c r="H23" s="152">
        <v>12.67</v>
      </c>
      <c r="I23" s="152">
        <v>250.76</v>
      </c>
      <c r="J23" s="148">
        <v>0.011321</v>
      </c>
      <c r="K23" s="152">
        <v>9.88</v>
      </c>
      <c r="L23" s="154">
        <v>5.8</v>
      </c>
      <c r="M23" s="152">
        <v>18.07</v>
      </c>
      <c r="N23" s="152">
        <v>18.33</v>
      </c>
      <c r="O23" s="152">
        <v>9.31</v>
      </c>
      <c r="P23" s="152">
        <v>8.46</v>
      </c>
      <c r="Q23" s="156">
        <v>69.819004</v>
      </c>
      <c r="R23" s="148">
        <v>150.427781</v>
      </c>
      <c r="S23" s="157">
        <v>-0.535863631465786</v>
      </c>
      <c r="T23" s="26">
        <v>42.948711</v>
      </c>
      <c r="U23" s="26">
        <v>22.136807</v>
      </c>
      <c r="V23" s="26">
        <v>3.417186</v>
      </c>
      <c r="W23" s="158">
        <v>1.3163</v>
      </c>
    </row>
    <row r="24" s="159" customFormat="1" ht="27.75" customHeight="1" spans="1:23">
      <c r="A24" s="26" t="s">
        <v>48</v>
      </c>
      <c r="B24" s="148">
        <v>266.581342</v>
      </c>
      <c r="C24" s="148">
        <v>193.903185831876</v>
      </c>
      <c r="D24" s="149">
        <v>0.374816720294321</v>
      </c>
      <c r="E24" s="150">
        <v>222.33</v>
      </c>
      <c r="F24" s="148">
        <v>192.476841831876</v>
      </c>
      <c r="G24" s="151">
        <v>0.1551</v>
      </c>
      <c r="H24" s="152">
        <v>5.02</v>
      </c>
      <c r="I24" s="152">
        <v>153.7</v>
      </c>
      <c r="J24" s="148">
        <v>0</v>
      </c>
      <c r="K24" s="152">
        <v>0.44</v>
      </c>
      <c r="L24" s="154">
        <v>3.63</v>
      </c>
      <c r="M24" s="152">
        <v>7.03</v>
      </c>
      <c r="N24" s="152">
        <v>0</v>
      </c>
      <c r="O24" s="152">
        <v>32.97</v>
      </c>
      <c r="P24" s="152">
        <v>25</v>
      </c>
      <c r="Q24" s="156">
        <v>44.251342</v>
      </c>
      <c r="R24" s="148">
        <v>1.426344</v>
      </c>
      <c r="S24" s="157">
        <v>30.0243125080626</v>
      </c>
      <c r="T24" s="26">
        <v>40.345</v>
      </c>
      <c r="U24" s="26">
        <v>3.118975</v>
      </c>
      <c r="V24" s="26">
        <v>0</v>
      </c>
      <c r="W24" s="158">
        <v>0.787367000000002</v>
      </c>
    </row>
    <row r="25" s="159" customFormat="1" ht="27.75" customHeight="1" spans="1:23">
      <c r="A25" s="26" t="s">
        <v>49</v>
      </c>
      <c r="B25" s="148">
        <v>344.666641</v>
      </c>
      <c r="C25" s="148">
        <v>293.848565284066</v>
      </c>
      <c r="D25" s="149">
        <v>0.172939676145118</v>
      </c>
      <c r="E25" s="150">
        <v>308.09</v>
      </c>
      <c r="F25" s="148">
        <v>273.493120284066</v>
      </c>
      <c r="G25" s="151">
        <v>0.1265</v>
      </c>
      <c r="H25" s="152">
        <v>11.11</v>
      </c>
      <c r="I25" s="152">
        <v>263.54</v>
      </c>
      <c r="J25" s="148">
        <v>0</v>
      </c>
      <c r="K25" s="152">
        <v>10.83</v>
      </c>
      <c r="L25" s="154">
        <v>7.9</v>
      </c>
      <c r="M25" s="152">
        <v>16.8</v>
      </c>
      <c r="N25" s="152">
        <v>3.44</v>
      </c>
      <c r="O25" s="152">
        <v>1.66</v>
      </c>
      <c r="P25" s="152">
        <v>14.32</v>
      </c>
      <c r="Q25" s="156">
        <v>36.5766409999999</v>
      </c>
      <c r="R25" s="148">
        <v>20.3554450000003</v>
      </c>
      <c r="S25" s="157">
        <v>0.79689714471972</v>
      </c>
      <c r="T25" s="26">
        <v>22.18408</v>
      </c>
      <c r="U25" s="26">
        <v>12.5928089999999</v>
      </c>
      <c r="V25" s="26">
        <v>1.715852</v>
      </c>
      <c r="W25" s="158">
        <v>0.0838999999999999</v>
      </c>
    </row>
    <row r="26" s="159" customFormat="1" ht="27.75" customHeight="1" spans="1:23">
      <c r="A26" s="29" t="s">
        <v>116</v>
      </c>
      <c r="B26" s="148">
        <v>12449.8861529999</v>
      </c>
      <c r="C26" s="148">
        <v>10669.6328818775</v>
      </c>
      <c r="D26" s="149">
        <v>0.166852345421016</v>
      </c>
      <c r="E26" s="150">
        <v>9691.01</v>
      </c>
      <c r="F26" s="148">
        <v>9148.50372887756</v>
      </c>
      <c r="G26" s="151">
        <v>0.0593</v>
      </c>
      <c r="H26" s="152">
        <v>1137.2</v>
      </c>
      <c r="I26" s="152">
        <v>7979.52</v>
      </c>
      <c r="J26" s="148">
        <v>103.624804</v>
      </c>
      <c r="K26" s="152">
        <v>897.58</v>
      </c>
      <c r="L26" s="162">
        <v>215.06</v>
      </c>
      <c r="M26" s="152">
        <v>519.26</v>
      </c>
      <c r="N26" s="152">
        <v>149.99</v>
      </c>
      <c r="O26" s="152">
        <v>476.35</v>
      </c>
      <c r="P26" s="152">
        <v>224.01</v>
      </c>
      <c r="Q26" s="156">
        <v>2758.87615299994</v>
      </c>
      <c r="R26" s="148">
        <v>1521.12915299993</v>
      </c>
      <c r="S26" s="157">
        <v>0.813702766500113</v>
      </c>
      <c r="T26" s="26">
        <v>464.605713</v>
      </c>
      <c r="U26" s="26">
        <v>719.577153999941</v>
      </c>
      <c r="V26" s="26">
        <v>186.024173</v>
      </c>
      <c r="W26" s="158">
        <v>1388.669113</v>
      </c>
    </row>
  </sheetData>
  <mergeCells count="12">
    <mergeCell ref="A2:W2"/>
    <mergeCell ref="A3:W3"/>
    <mergeCell ref="B4:W4"/>
    <mergeCell ref="E5:P5"/>
    <mergeCell ref="Q5:W5"/>
    <mergeCell ref="A4:A7"/>
    <mergeCell ref="B5:B7"/>
    <mergeCell ref="D5:D7"/>
    <mergeCell ref="E6:E7"/>
    <mergeCell ref="G6:G7"/>
    <mergeCell ref="Q6:Q7"/>
    <mergeCell ref="S6:S7"/>
  </mergeCells>
  <conditionalFormatting sqref="H9">
    <cfRule type="cellIs" dxfId="0" priority="300" operator="lessThan">
      <formula>0</formula>
    </cfRule>
    <cfRule type="cellIs" dxfId="0" priority="299" operator="lessThan">
      <formula>0</formula>
    </cfRule>
    <cfRule type="cellIs" dxfId="0" priority="298" operator="lessThan">
      <formula>0</formula>
    </cfRule>
  </conditionalFormatting>
  <conditionalFormatting sqref="I9">
    <cfRule type="cellIs" dxfId="0" priority="297" operator="lessThan">
      <formula>0</formula>
    </cfRule>
    <cfRule type="cellIs" dxfId="0" priority="296" operator="lessThan">
      <formula>0</formula>
    </cfRule>
    <cfRule type="cellIs" dxfId="0" priority="295" operator="lessThan">
      <formula>0</formula>
    </cfRule>
  </conditionalFormatting>
  <conditionalFormatting sqref="K9">
    <cfRule type="cellIs" dxfId="0" priority="294" operator="lessThan">
      <formula>0</formula>
    </cfRule>
    <cfRule type="cellIs" dxfId="0" priority="293" operator="lessThan">
      <formula>0</formula>
    </cfRule>
    <cfRule type="cellIs" dxfId="0" priority="292" operator="lessThan">
      <formula>0</formula>
    </cfRule>
  </conditionalFormatting>
  <conditionalFormatting sqref="L9">
    <cfRule type="cellIs" dxfId="0" priority="291" operator="lessThan">
      <formula>0</formula>
    </cfRule>
    <cfRule type="cellIs" dxfId="0" priority="290" operator="lessThan">
      <formula>0</formula>
    </cfRule>
    <cfRule type="cellIs" dxfId="0" priority="289" operator="lessThan">
      <formula>0</formula>
    </cfRule>
  </conditionalFormatting>
  <conditionalFormatting sqref="M9">
    <cfRule type="cellIs" dxfId="0" priority="288" operator="lessThan">
      <formula>0</formula>
    </cfRule>
    <cfRule type="cellIs" dxfId="0" priority="287" operator="lessThan">
      <formula>0</formula>
    </cfRule>
    <cfRule type="cellIs" dxfId="0" priority="286" operator="lessThan">
      <formula>0</formula>
    </cfRule>
  </conditionalFormatting>
  <conditionalFormatting sqref="N9">
    <cfRule type="cellIs" dxfId="0" priority="285" operator="lessThan">
      <formula>0</formula>
    </cfRule>
    <cfRule type="cellIs" dxfId="0" priority="284" operator="lessThan">
      <formula>0</formula>
    </cfRule>
    <cfRule type="cellIs" dxfId="0" priority="283" operator="lessThan">
      <formula>0</formula>
    </cfRule>
  </conditionalFormatting>
  <conditionalFormatting sqref="O9">
    <cfRule type="cellIs" dxfId="0" priority="282" operator="lessThan">
      <formula>0</formula>
    </cfRule>
    <cfRule type="cellIs" dxfId="0" priority="281" operator="lessThan">
      <formula>0</formula>
    </cfRule>
    <cfRule type="cellIs" dxfId="0" priority="280" operator="lessThan">
      <formula>0</formula>
    </cfRule>
  </conditionalFormatting>
  <conditionalFormatting sqref="P9">
    <cfRule type="cellIs" dxfId="0" priority="279" operator="lessThan">
      <formula>0</formula>
    </cfRule>
    <cfRule type="cellIs" dxfId="0" priority="278" operator="lessThan">
      <formula>0</formula>
    </cfRule>
    <cfRule type="cellIs" dxfId="0" priority="277" operator="lessThan">
      <formula>0</formula>
    </cfRule>
  </conditionalFormatting>
  <conditionalFormatting sqref="H10">
    <cfRule type="cellIs" dxfId="0" priority="381" operator="lessThan">
      <formula>0</formula>
    </cfRule>
    <cfRule type="cellIs" dxfId="0" priority="380" operator="lessThan">
      <formula>0</formula>
    </cfRule>
    <cfRule type="cellIs" dxfId="0" priority="379" operator="lessThan">
      <formula>0</formula>
    </cfRule>
  </conditionalFormatting>
  <conditionalFormatting sqref="I10">
    <cfRule type="cellIs" dxfId="0" priority="378" operator="lessThan">
      <formula>0</formula>
    </cfRule>
    <cfRule type="cellIs" dxfId="0" priority="377" operator="lessThan">
      <formula>0</formula>
    </cfRule>
    <cfRule type="cellIs" dxfId="0" priority="376" operator="lessThan">
      <formula>0</formula>
    </cfRule>
  </conditionalFormatting>
  <conditionalFormatting sqref="K10">
    <cfRule type="cellIs" dxfId="0" priority="375" operator="lessThan">
      <formula>0</formula>
    </cfRule>
    <cfRule type="cellIs" dxfId="0" priority="374" operator="lessThan">
      <formula>0</formula>
    </cfRule>
    <cfRule type="cellIs" dxfId="0" priority="373" operator="lessThan">
      <formula>0</formula>
    </cfRule>
  </conditionalFormatting>
  <conditionalFormatting sqref="L10">
    <cfRule type="cellIs" dxfId="0" priority="372" operator="lessThan">
      <formula>0</formula>
    </cfRule>
    <cfRule type="cellIs" dxfId="0" priority="371" operator="lessThan">
      <formula>0</formula>
    </cfRule>
    <cfRule type="cellIs" dxfId="0" priority="370" operator="lessThan">
      <formula>0</formula>
    </cfRule>
  </conditionalFormatting>
  <conditionalFormatting sqref="M10">
    <cfRule type="cellIs" dxfId="0" priority="369" operator="lessThan">
      <formula>0</formula>
    </cfRule>
    <cfRule type="cellIs" dxfId="0" priority="368" operator="lessThan">
      <formula>0</formula>
    </cfRule>
    <cfRule type="cellIs" dxfId="0" priority="367" operator="lessThan">
      <formula>0</formula>
    </cfRule>
  </conditionalFormatting>
  <conditionalFormatting sqref="N10">
    <cfRule type="cellIs" dxfId="0" priority="366" operator="lessThan">
      <formula>0</formula>
    </cfRule>
    <cfRule type="cellIs" dxfId="0" priority="365" operator="lessThan">
      <formula>0</formula>
    </cfRule>
    <cfRule type="cellIs" dxfId="0" priority="364" operator="lessThan">
      <formula>0</formula>
    </cfRule>
  </conditionalFormatting>
  <conditionalFormatting sqref="O10">
    <cfRule type="cellIs" dxfId="0" priority="363" operator="lessThan">
      <formula>0</formula>
    </cfRule>
    <cfRule type="cellIs" dxfId="0" priority="362" operator="lessThan">
      <formula>0</formula>
    </cfRule>
    <cfRule type="cellIs" dxfId="0" priority="361" operator="lessThan">
      <formula>0</formula>
    </cfRule>
  </conditionalFormatting>
  <conditionalFormatting sqref="P10">
    <cfRule type="cellIs" dxfId="0" priority="360" operator="lessThan">
      <formula>0</formula>
    </cfRule>
    <cfRule type="cellIs" dxfId="0" priority="359" operator="lessThan">
      <formula>0</formula>
    </cfRule>
    <cfRule type="cellIs" dxfId="0" priority="358" operator="lessThan">
      <formula>0</formula>
    </cfRule>
  </conditionalFormatting>
  <conditionalFormatting sqref="H11">
    <cfRule type="cellIs" dxfId="0" priority="462" operator="lessThan">
      <formula>0</formula>
    </cfRule>
    <cfRule type="cellIs" dxfId="0" priority="461" operator="lessThan">
      <formula>0</formula>
    </cfRule>
    <cfRule type="cellIs" dxfId="0" priority="460" operator="lessThan">
      <formula>0</formula>
    </cfRule>
  </conditionalFormatting>
  <conditionalFormatting sqref="I11">
    <cfRule type="cellIs" dxfId="0" priority="459" operator="lessThan">
      <formula>0</formula>
    </cfRule>
    <cfRule type="cellIs" dxfId="0" priority="458" operator="lessThan">
      <formula>0</formula>
    </cfRule>
    <cfRule type="cellIs" dxfId="0" priority="457" operator="lessThan">
      <formula>0</formula>
    </cfRule>
  </conditionalFormatting>
  <conditionalFormatting sqref="K11">
    <cfRule type="cellIs" dxfId="0" priority="456" operator="lessThan">
      <formula>0</formula>
    </cfRule>
    <cfRule type="cellIs" dxfId="0" priority="455" operator="lessThan">
      <formula>0</formula>
    </cfRule>
    <cfRule type="cellIs" dxfId="0" priority="454" operator="lessThan">
      <formula>0</formula>
    </cfRule>
  </conditionalFormatting>
  <conditionalFormatting sqref="L11">
    <cfRule type="cellIs" dxfId="0" priority="453" operator="lessThan">
      <formula>0</formula>
    </cfRule>
    <cfRule type="cellIs" dxfId="0" priority="452" operator="lessThan">
      <formula>0</formula>
    </cfRule>
    <cfRule type="cellIs" dxfId="0" priority="451" operator="lessThan">
      <formula>0</formula>
    </cfRule>
  </conditionalFormatting>
  <conditionalFormatting sqref="M11">
    <cfRule type="cellIs" dxfId="0" priority="450" operator="lessThan">
      <formula>0</formula>
    </cfRule>
    <cfRule type="cellIs" dxfId="0" priority="449" operator="lessThan">
      <formula>0</formula>
    </cfRule>
    <cfRule type="cellIs" dxfId="0" priority="448" operator="lessThan">
      <formula>0</formula>
    </cfRule>
  </conditionalFormatting>
  <conditionalFormatting sqref="N11">
    <cfRule type="cellIs" dxfId="0" priority="447" operator="lessThan">
      <formula>0</formula>
    </cfRule>
    <cfRule type="cellIs" dxfId="0" priority="446" operator="lessThan">
      <formula>0</formula>
    </cfRule>
    <cfRule type="cellIs" dxfId="0" priority="445" operator="lessThan">
      <formula>0</formula>
    </cfRule>
  </conditionalFormatting>
  <conditionalFormatting sqref="O11">
    <cfRule type="cellIs" dxfId="0" priority="444" operator="lessThan">
      <formula>0</formula>
    </cfRule>
    <cfRule type="cellIs" dxfId="0" priority="443" operator="lessThan">
      <formula>0</formula>
    </cfRule>
    <cfRule type="cellIs" dxfId="0" priority="442" operator="lessThan">
      <formula>0</formula>
    </cfRule>
  </conditionalFormatting>
  <conditionalFormatting sqref="P11">
    <cfRule type="cellIs" dxfId="0" priority="441" operator="lessThan">
      <formula>0</formula>
    </cfRule>
    <cfRule type="cellIs" dxfId="0" priority="440" operator="lessThan">
      <formula>0</formula>
    </cfRule>
    <cfRule type="cellIs" dxfId="0" priority="439" operator="lessThan">
      <formula>0</formula>
    </cfRule>
  </conditionalFormatting>
  <conditionalFormatting sqref="H12">
    <cfRule type="cellIs" dxfId="0" priority="273" operator="lessThan">
      <formula>0</formula>
    </cfRule>
    <cfRule type="cellIs" dxfId="0" priority="272" operator="lessThan">
      <formula>0</formula>
    </cfRule>
    <cfRule type="cellIs" dxfId="0" priority="271" operator="lessThan">
      <formula>0</formula>
    </cfRule>
  </conditionalFormatting>
  <conditionalFormatting sqref="I12">
    <cfRule type="cellIs" dxfId="0" priority="270" operator="lessThan">
      <formula>0</formula>
    </cfRule>
    <cfRule type="cellIs" dxfId="0" priority="269" operator="lessThan">
      <formula>0</formula>
    </cfRule>
    <cfRule type="cellIs" dxfId="0" priority="268" operator="lessThan">
      <formula>0</formula>
    </cfRule>
  </conditionalFormatting>
  <conditionalFormatting sqref="K12">
    <cfRule type="cellIs" dxfId="0" priority="267" operator="lessThan">
      <formula>0</formula>
    </cfRule>
    <cfRule type="cellIs" dxfId="0" priority="266" operator="lessThan">
      <formula>0</formula>
    </cfRule>
    <cfRule type="cellIs" dxfId="0" priority="265" operator="lessThan">
      <formula>0</formula>
    </cfRule>
  </conditionalFormatting>
  <conditionalFormatting sqref="L12">
    <cfRule type="cellIs" dxfId="0" priority="264" operator="lessThan">
      <formula>0</formula>
    </cfRule>
    <cfRule type="cellIs" dxfId="0" priority="263" operator="lessThan">
      <formula>0</formula>
    </cfRule>
    <cfRule type="cellIs" dxfId="0" priority="262" operator="lessThan">
      <formula>0</formula>
    </cfRule>
  </conditionalFormatting>
  <conditionalFormatting sqref="M12">
    <cfRule type="cellIs" dxfId="0" priority="261" operator="lessThan">
      <formula>0</formula>
    </cfRule>
    <cfRule type="cellIs" dxfId="0" priority="260" operator="lessThan">
      <formula>0</formula>
    </cfRule>
    <cfRule type="cellIs" dxfId="0" priority="259" operator="lessThan">
      <formula>0</formula>
    </cfRule>
  </conditionalFormatting>
  <conditionalFormatting sqref="N12">
    <cfRule type="cellIs" dxfId="0" priority="258" operator="lessThan">
      <formula>0</formula>
    </cfRule>
    <cfRule type="cellIs" dxfId="0" priority="257" operator="lessThan">
      <formula>0</formula>
    </cfRule>
    <cfRule type="cellIs" dxfId="0" priority="256" operator="lessThan">
      <formula>0</formula>
    </cfRule>
  </conditionalFormatting>
  <conditionalFormatting sqref="O12">
    <cfRule type="cellIs" dxfId="0" priority="255" operator="lessThan">
      <formula>0</formula>
    </cfRule>
    <cfRule type="cellIs" dxfId="0" priority="254" operator="lessThan">
      <formula>0</formula>
    </cfRule>
    <cfRule type="cellIs" dxfId="0" priority="253" operator="lessThan">
      <formula>0</formula>
    </cfRule>
  </conditionalFormatting>
  <conditionalFormatting sqref="P12">
    <cfRule type="cellIs" dxfId="0" priority="252" operator="lessThan">
      <formula>0</formula>
    </cfRule>
    <cfRule type="cellIs" dxfId="0" priority="251" operator="lessThan">
      <formula>0</formula>
    </cfRule>
    <cfRule type="cellIs" dxfId="0" priority="250" operator="lessThan">
      <formula>0</formula>
    </cfRule>
  </conditionalFormatting>
  <conditionalFormatting sqref="H13">
    <cfRule type="cellIs" dxfId="0" priority="84" operator="lessThan">
      <formula>0</formula>
    </cfRule>
    <cfRule type="cellIs" dxfId="0" priority="83" operator="lessThan">
      <formula>0</formula>
    </cfRule>
    <cfRule type="cellIs" dxfId="0" priority="82" operator="lessThan">
      <formula>0</formula>
    </cfRule>
  </conditionalFormatting>
  <conditionalFormatting sqref="I13">
    <cfRule type="cellIs" dxfId="0" priority="81" operator="lessThan">
      <formula>0</formula>
    </cfRule>
    <cfRule type="cellIs" dxfId="0" priority="80" operator="lessThan">
      <formula>0</formula>
    </cfRule>
    <cfRule type="cellIs" dxfId="0" priority="79" operator="lessThan">
      <formula>0</formula>
    </cfRule>
  </conditionalFormatting>
  <conditionalFormatting sqref="K13">
    <cfRule type="cellIs" dxfId="0" priority="78" operator="lessThan">
      <formula>0</formula>
    </cfRule>
    <cfRule type="cellIs" dxfId="0" priority="77" operator="lessThan">
      <formula>0</formula>
    </cfRule>
    <cfRule type="cellIs" dxfId="0" priority="76" operator="lessThan">
      <formula>0</formula>
    </cfRule>
  </conditionalFormatting>
  <conditionalFormatting sqref="L13">
    <cfRule type="cellIs" dxfId="0" priority="75" operator="lessThan">
      <formula>0</formula>
    </cfRule>
    <cfRule type="cellIs" dxfId="0" priority="74" operator="lessThan">
      <formula>0</formula>
    </cfRule>
    <cfRule type="cellIs" dxfId="0" priority="73" operator="lessThan">
      <formula>0</formula>
    </cfRule>
  </conditionalFormatting>
  <conditionalFormatting sqref="M13">
    <cfRule type="cellIs" dxfId="0" priority="72" operator="lessThan">
      <formula>0</formula>
    </cfRule>
    <cfRule type="cellIs" dxfId="0" priority="71" operator="lessThan">
      <formula>0</formula>
    </cfRule>
    <cfRule type="cellIs" dxfId="0" priority="70" operator="lessThan">
      <formula>0</formula>
    </cfRule>
  </conditionalFormatting>
  <conditionalFormatting sqref="N13">
    <cfRule type="cellIs" dxfId="0" priority="69" operator="lessThan">
      <formula>0</formula>
    </cfRule>
    <cfRule type="cellIs" dxfId="0" priority="68" operator="lessThan">
      <formula>0</formula>
    </cfRule>
    <cfRule type="cellIs" dxfId="0" priority="67" operator="lessThan">
      <formula>0</formula>
    </cfRule>
  </conditionalFormatting>
  <conditionalFormatting sqref="O13">
    <cfRule type="cellIs" dxfId="0" priority="66" operator="lessThan">
      <formula>0</formula>
    </cfRule>
    <cfRule type="cellIs" dxfId="0" priority="65" operator="lessThan">
      <formula>0</formula>
    </cfRule>
    <cfRule type="cellIs" dxfId="0" priority="64" operator="lessThan">
      <formula>0</formula>
    </cfRule>
  </conditionalFormatting>
  <conditionalFormatting sqref="P13">
    <cfRule type="cellIs" dxfId="0" priority="63" operator="lessThan">
      <formula>0</formula>
    </cfRule>
    <cfRule type="cellIs" dxfId="0" priority="62" operator="lessThan">
      <formula>0</formula>
    </cfRule>
    <cfRule type="cellIs" dxfId="0" priority="61" operator="lessThan">
      <formula>0</formula>
    </cfRule>
  </conditionalFormatting>
  <conditionalFormatting sqref="H14">
    <cfRule type="cellIs" dxfId="0" priority="192" operator="lessThan">
      <formula>0</formula>
    </cfRule>
    <cfRule type="cellIs" dxfId="0" priority="191" operator="lessThan">
      <formula>0</formula>
    </cfRule>
    <cfRule type="cellIs" dxfId="0" priority="190" operator="lessThan">
      <formula>0</formula>
    </cfRule>
  </conditionalFormatting>
  <conditionalFormatting sqref="I14">
    <cfRule type="cellIs" dxfId="0" priority="189" operator="lessThan">
      <formula>0</formula>
    </cfRule>
    <cfRule type="cellIs" dxfId="0" priority="188" operator="lessThan">
      <formula>0</formula>
    </cfRule>
    <cfRule type="cellIs" dxfId="0" priority="187" operator="lessThan">
      <formula>0</formula>
    </cfRule>
  </conditionalFormatting>
  <conditionalFormatting sqref="K14">
    <cfRule type="cellIs" dxfId="0" priority="186" operator="lessThan">
      <formula>0</formula>
    </cfRule>
    <cfRule type="cellIs" dxfId="0" priority="185" operator="lessThan">
      <formula>0</formula>
    </cfRule>
    <cfRule type="cellIs" dxfId="0" priority="184" operator="lessThan">
      <formula>0</formula>
    </cfRule>
  </conditionalFormatting>
  <conditionalFormatting sqref="L14">
    <cfRule type="cellIs" dxfId="0" priority="183" operator="lessThan">
      <formula>0</formula>
    </cfRule>
    <cfRule type="cellIs" dxfId="0" priority="182" operator="lessThan">
      <formula>0</formula>
    </cfRule>
    <cfRule type="cellIs" dxfId="0" priority="181" operator="lessThan">
      <formula>0</formula>
    </cfRule>
  </conditionalFormatting>
  <conditionalFormatting sqref="M14">
    <cfRule type="cellIs" dxfId="0" priority="180" operator="lessThan">
      <formula>0</formula>
    </cfRule>
    <cfRule type="cellIs" dxfId="0" priority="179" operator="lessThan">
      <formula>0</formula>
    </cfRule>
    <cfRule type="cellIs" dxfId="0" priority="178" operator="lessThan">
      <formula>0</formula>
    </cfRule>
  </conditionalFormatting>
  <conditionalFormatting sqref="N14">
    <cfRule type="cellIs" dxfId="0" priority="177" operator="lessThan">
      <formula>0</formula>
    </cfRule>
    <cfRule type="cellIs" dxfId="0" priority="176" operator="lessThan">
      <formula>0</formula>
    </cfRule>
    <cfRule type="cellIs" dxfId="0" priority="175" operator="lessThan">
      <formula>0</formula>
    </cfRule>
  </conditionalFormatting>
  <conditionalFormatting sqref="O14">
    <cfRule type="cellIs" dxfId="0" priority="174" operator="lessThan">
      <formula>0</formula>
    </cfRule>
    <cfRule type="cellIs" dxfId="0" priority="173" operator="lessThan">
      <formula>0</formula>
    </cfRule>
    <cfRule type="cellIs" dxfId="0" priority="172" operator="lessThan">
      <formula>0</formula>
    </cfRule>
  </conditionalFormatting>
  <conditionalFormatting sqref="P14">
    <cfRule type="cellIs" dxfId="0" priority="171" operator="lessThan">
      <formula>0</formula>
    </cfRule>
    <cfRule type="cellIs" dxfId="0" priority="170" operator="lessThan">
      <formula>0</formula>
    </cfRule>
    <cfRule type="cellIs" dxfId="0" priority="169" operator="lessThan">
      <formula>0</formula>
    </cfRule>
  </conditionalFormatting>
  <conditionalFormatting sqref="H15">
    <cfRule type="cellIs" dxfId="0" priority="354" operator="lessThan">
      <formula>0</formula>
    </cfRule>
    <cfRule type="cellIs" dxfId="0" priority="353" operator="lessThan">
      <formula>0</formula>
    </cfRule>
    <cfRule type="cellIs" dxfId="0" priority="352" operator="lessThan">
      <formula>0</formula>
    </cfRule>
  </conditionalFormatting>
  <conditionalFormatting sqref="I15">
    <cfRule type="cellIs" dxfId="0" priority="351" operator="lessThan">
      <formula>0</formula>
    </cfRule>
    <cfRule type="cellIs" dxfId="0" priority="350" operator="lessThan">
      <formula>0</formula>
    </cfRule>
    <cfRule type="cellIs" dxfId="0" priority="349" operator="lessThan">
      <formula>0</formula>
    </cfRule>
  </conditionalFormatting>
  <conditionalFormatting sqref="K15">
    <cfRule type="cellIs" dxfId="0" priority="348" operator="lessThan">
      <formula>0</formula>
    </cfRule>
    <cfRule type="cellIs" dxfId="0" priority="347" operator="lessThan">
      <formula>0</formula>
    </cfRule>
    <cfRule type="cellIs" dxfId="0" priority="346" operator="lessThan">
      <formula>0</formula>
    </cfRule>
  </conditionalFormatting>
  <conditionalFormatting sqref="L15">
    <cfRule type="cellIs" dxfId="0" priority="345" operator="lessThan">
      <formula>0</formula>
    </cfRule>
    <cfRule type="cellIs" dxfId="0" priority="344" operator="lessThan">
      <formula>0</formula>
    </cfRule>
    <cfRule type="cellIs" dxfId="0" priority="343" operator="lessThan">
      <formula>0</formula>
    </cfRule>
  </conditionalFormatting>
  <conditionalFormatting sqref="M15">
    <cfRule type="cellIs" dxfId="0" priority="342" operator="lessThan">
      <formula>0</formula>
    </cfRule>
    <cfRule type="cellIs" dxfId="0" priority="341" operator="lessThan">
      <formula>0</formula>
    </cfRule>
    <cfRule type="cellIs" dxfId="0" priority="340" operator="lessThan">
      <formula>0</formula>
    </cfRule>
  </conditionalFormatting>
  <conditionalFormatting sqref="N15">
    <cfRule type="cellIs" dxfId="0" priority="339" operator="lessThan">
      <formula>0</formula>
    </cfRule>
    <cfRule type="cellIs" dxfId="0" priority="338" operator="lessThan">
      <formula>0</formula>
    </cfRule>
    <cfRule type="cellIs" dxfId="0" priority="337" operator="lessThan">
      <formula>0</formula>
    </cfRule>
  </conditionalFormatting>
  <conditionalFormatting sqref="O15">
    <cfRule type="cellIs" dxfId="0" priority="336" operator="lessThan">
      <formula>0</formula>
    </cfRule>
    <cfRule type="cellIs" dxfId="0" priority="335" operator="lessThan">
      <formula>0</formula>
    </cfRule>
    <cfRule type="cellIs" dxfId="0" priority="334" operator="lessThan">
      <formula>0</formula>
    </cfRule>
  </conditionalFormatting>
  <conditionalFormatting sqref="P15">
    <cfRule type="cellIs" dxfId="0" priority="333" operator="lessThan">
      <formula>0</formula>
    </cfRule>
    <cfRule type="cellIs" dxfId="0" priority="332" operator="lessThan">
      <formula>0</formula>
    </cfRule>
    <cfRule type="cellIs" dxfId="0" priority="331" operator="lessThan">
      <formula>0</formula>
    </cfRule>
  </conditionalFormatting>
  <conditionalFormatting sqref="H16">
    <cfRule type="cellIs" dxfId="0" priority="489" operator="lessThan">
      <formula>0</formula>
    </cfRule>
    <cfRule type="cellIs" dxfId="0" priority="488" operator="lessThan">
      <formula>0</formula>
    </cfRule>
    <cfRule type="cellIs" dxfId="0" priority="487" operator="lessThan">
      <formula>0</formula>
    </cfRule>
  </conditionalFormatting>
  <conditionalFormatting sqref="I16">
    <cfRule type="cellIs" dxfId="0" priority="486" operator="lessThan">
      <formula>0</formula>
    </cfRule>
    <cfRule type="cellIs" dxfId="0" priority="485" operator="lessThan">
      <formula>0</formula>
    </cfRule>
    <cfRule type="cellIs" dxfId="0" priority="484" operator="lessThan">
      <formula>0</formula>
    </cfRule>
  </conditionalFormatting>
  <conditionalFormatting sqref="K16">
    <cfRule type="cellIs" dxfId="0" priority="483" operator="lessThan">
      <formula>0</formula>
    </cfRule>
    <cfRule type="cellIs" dxfId="0" priority="482" operator="lessThan">
      <formula>0</formula>
    </cfRule>
    <cfRule type="cellIs" dxfId="0" priority="481" operator="lessThan">
      <formula>0</formula>
    </cfRule>
  </conditionalFormatting>
  <conditionalFormatting sqref="L16">
    <cfRule type="cellIs" dxfId="0" priority="480" operator="lessThan">
      <formula>0</formula>
    </cfRule>
    <cfRule type="cellIs" dxfId="0" priority="479" operator="lessThan">
      <formula>0</formula>
    </cfRule>
    <cfRule type="cellIs" dxfId="0" priority="478" operator="lessThan">
      <formula>0</formula>
    </cfRule>
  </conditionalFormatting>
  <conditionalFormatting sqref="M16">
    <cfRule type="cellIs" dxfId="0" priority="477" operator="lessThan">
      <formula>0</formula>
    </cfRule>
    <cfRule type="cellIs" dxfId="0" priority="476" operator="lessThan">
      <formula>0</formula>
    </cfRule>
    <cfRule type="cellIs" dxfId="0" priority="475" operator="lessThan">
      <formula>0</formula>
    </cfRule>
  </conditionalFormatting>
  <conditionalFormatting sqref="N16">
    <cfRule type="cellIs" dxfId="0" priority="474" operator="lessThan">
      <formula>0</formula>
    </cfRule>
    <cfRule type="cellIs" dxfId="0" priority="473" operator="lessThan">
      <formula>0</formula>
    </cfRule>
    <cfRule type="cellIs" dxfId="0" priority="472" operator="lessThan">
      <formula>0</formula>
    </cfRule>
  </conditionalFormatting>
  <conditionalFormatting sqref="O16">
    <cfRule type="cellIs" dxfId="0" priority="471" operator="lessThan">
      <formula>0</formula>
    </cfRule>
    <cfRule type="cellIs" dxfId="0" priority="470" operator="lessThan">
      <formula>0</formula>
    </cfRule>
    <cfRule type="cellIs" dxfId="0" priority="469" operator="lessThan">
      <formula>0</formula>
    </cfRule>
  </conditionalFormatting>
  <conditionalFormatting sqref="P16">
    <cfRule type="cellIs" dxfId="0" priority="468" operator="lessThan">
      <formula>0</formula>
    </cfRule>
    <cfRule type="cellIs" dxfId="0" priority="467" operator="lessThan">
      <formula>0</formula>
    </cfRule>
    <cfRule type="cellIs" dxfId="0" priority="466" operator="lessThan">
      <formula>0</formula>
    </cfRule>
  </conditionalFormatting>
  <conditionalFormatting sqref="H17">
    <cfRule type="cellIs" dxfId="0" priority="219" operator="lessThan">
      <formula>0</formula>
    </cfRule>
    <cfRule type="cellIs" dxfId="0" priority="218" operator="lessThan">
      <formula>0</formula>
    </cfRule>
    <cfRule type="cellIs" dxfId="0" priority="217" operator="lessThan">
      <formula>0</formula>
    </cfRule>
  </conditionalFormatting>
  <conditionalFormatting sqref="I17">
    <cfRule type="cellIs" dxfId="0" priority="216" operator="lessThan">
      <formula>0</formula>
    </cfRule>
    <cfRule type="cellIs" dxfId="0" priority="215" operator="lessThan">
      <formula>0</formula>
    </cfRule>
    <cfRule type="cellIs" dxfId="0" priority="214" operator="lessThan">
      <formula>0</formula>
    </cfRule>
  </conditionalFormatting>
  <conditionalFormatting sqref="K17">
    <cfRule type="cellIs" dxfId="0" priority="213" operator="lessThan">
      <formula>0</formula>
    </cfRule>
    <cfRule type="cellIs" dxfId="0" priority="212" operator="lessThan">
      <formula>0</formula>
    </cfRule>
    <cfRule type="cellIs" dxfId="0" priority="211" operator="lessThan">
      <formula>0</formula>
    </cfRule>
  </conditionalFormatting>
  <conditionalFormatting sqref="L17">
    <cfRule type="cellIs" dxfId="0" priority="210" operator="lessThan">
      <formula>0</formula>
    </cfRule>
    <cfRule type="cellIs" dxfId="0" priority="209" operator="lessThan">
      <formula>0</formula>
    </cfRule>
    <cfRule type="cellIs" dxfId="0" priority="208" operator="lessThan">
      <formula>0</formula>
    </cfRule>
  </conditionalFormatting>
  <conditionalFormatting sqref="M17">
    <cfRule type="cellIs" dxfId="0" priority="207" operator="lessThan">
      <formula>0</formula>
    </cfRule>
    <cfRule type="cellIs" dxfId="0" priority="206" operator="lessThan">
      <formula>0</formula>
    </cfRule>
    <cfRule type="cellIs" dxfId="0" priority="205" operator="lessThan">
      <formula>0</formula>
    </cfRule>
  </conditionalFormatting>
  <conditionalFormatting sqref="N17">
    <cfRule type="cellIs" dxfId="0" priority="204" operator="lessThan">
      <formula>0</formula>
    </cfRule>
    <cfRule type="cellIs" dxfId="0" priority="203" operator="lessThan">
      <formula>0</formula>
    </cfRule>
    <cfRule type="cellIs" dxfId="0" priority="202" operator="lessThan">
      <formula>0</formula>
    </cfRule>
  </conditionalFormatting>
  <conditionalFormatting sqref="O17">
    <cfRule type="cellIs" dxfId="0" priority="201" operator="lessThan">
      <formula>0</formula>
    </cfRule>
    <cfRule type="cellIs" dxfId="0" priority="200" operator="lessThan">
      <formula>0</formula>
    </cfRule>
    <cfRule type="cellIs" dxfId="0" priority="199" operator="lessThan">
      <formula>0</formula>
    </cfRule>
  </conditionalFormatting>
  <conditionalFormatting sqref="P17">
    <cfRule type="cellIs" dxfId="0" priority="198" operator="lessThan">
      <formula>0</formula>
    </cfRule>
    <cfRule type="cellIs" dxfId="0" priority="197" operator="lessThan">
      <formula>0</formula>
    </cfRule>
    <cfRule type="cellIs" dxfId="0" priority="196" operator="lessThan">
      <formula>0</formula>
    </cfRule>
  </conditionalFormatting>
  <conditionalFormatting sqref="H18">
    <cfRule type="cellIs" dxfId="0" priority="246" operator="lessThan">
      <formula>0</formula>
    </cfRule>
    <cfRule type="cellIs" dxfId="0" priority="245" operator="lessThan">
      <formula>0</formula>
    </cfRule>
    <cfRule type="cellIs" dxfId="0" priority="244" operator="lessThan">
      <formula>0</formula>
    </cfRule>
  </conditionalFormatting>
  <conditionalFormatting sqref="I18">
    <cfRule type="cellIs" dxfId="0" priority="243" operator="lessThan">
      <formula>0</formula>
    </cfRule>
    <cfRule type="cellIs" dxfId="0" priority="242" operator="lessThan">
      <formula>0</formula>
    </cfRule>
    <cfRule type="cellIs" dxfId="0" priority="241" operator="lessThan">
      <formula>0</formula>
    </cfRule>
  </conditionalFormatting>
  <conditionalFormatting sqref="K18">
    <cfRule type="cellIs" dxfId="0" priority="240" operator="lessThan">
      <formula>0</formula>
    </cfRule>
    <cfRule type="cellIs" dxfId="0" priority="239" operator="lessThan">
      <formula>0</formula>
    </cfRule>
    <cfRule type="cellIs" dxfId="0" priority="238" operator="lessThan">
      <formula>0</formula>
    </cfRule>
  </conditionalFormatting>
  <conditionalFormatting sqref="L18">
    <cfRule type="cellIs" dxfId="0" priority="237" operator="lessThan">
      <formula>0</formula>
    </cfRule>
    <cfRule type="cellIs" dxfId="0" priority="236" operator="lessThan">
      <formula>0</formula>
    </cfRule>
    <cfRule type="cellIs" dxfId="0" priority="235" operator="lessThan">
      <formula>0</formula>
    </cfRule>
  </conditionalFormatting>
  <conditionalFormatting sqref="M18">
    <cfRule type="cellIs" dxfId="0" priority="234" operator="lessThan">
      <formula>0</formula>
    </cfRule>
    <cfRule type="cellIs" dxfId="0" priority="233" operator="lessThan">
      <formula>0</formula>
    </cfRule>
    <cfRule type="cellIs" dxfId="0" priority="232" operator="lessThan">
      <formula>0</formula>
    </cfRule>
  </conditionalFormatting>
  <conditionalFormatting sqref="N18">
    <cfRule type="cellIs" dxfId="0" priority="231" operator="lessThan">
      <formula>0</formula>
    </cfRule>
    <cfRule type="cellIs" dxfId="0" priority="230" operator="lessThan">
      <formula>0</formula>
    </cfRule>
    <cfRule type="cellIs" dxfId="0" priority="229" operator="lessThan">
      <formula>0</formula>
    </cfRule>
  </conditionalFormatting>
  <conditionalFormatting sqref="O18">
    <cfRule type="cellIs" dxfId="0" priority="228" operator="lessThan">
      <formula>0</formula>
    </cfRule>
    <cfRule type="cellIs" dxfId="0" priority="227" operator="lessThan">
      <formula>0</formula>
    </cfRule>
    <cfRule type="cellIs" dxfId="0" priority="226" operator="lessThan">
      <formula>0</formula>
    </cfRule>
  </conditionalFormatting>
  <conditionalFormatting sqref="P18">
    <cfRule type="cellIs" dxfId="0" priority="225" operator="lessThan">
      <formula>0</formula>
    </cfRule>
    <cfRule type="cellIs" dxfId="0" priority="224" operator="lessThan">
      <formula>0</formula>
    </cfRule>
    <cfRule type="cellIs" dxfId="0" priority="223" operator="lessThan">
      <formula>0</formula>
    </cfRule>
  </conditionalFormatting>
  <conditionalFormatting sqref="H19">
    <cfRule type="cellIs" dxfId="0" priority="111" operator="lessThan">
      <formula>0</formula>
    </cfRule>
    <cfRule type="cellIs" dxfId="0" priority="110" operator="lessThan">
      <formula>0</formula>
    </cfRule>
    <cfRule type="cellIs" dxfId="0" priority="109" operator="lessThan">
      <formula>0</formula>
    </cfRule>
  </conditionalFormatting>
  <conditionalFormatting sqref="I19">
    <cfRule type="cellIs" dxfId="0" priority="108" operator="lessThan">
      <formula>0</formula>
    </cfRule>
    <cfRule type="cellIs" dxfId="0" priority="107" operator="lessThan">
      <formula>0</formula>
    </cfRule>
    <cfRule type="cellIs" dxfId="0" priority="106" operator="lessThan">
      <formula>0</formula>
    </cfRule>
  </conditionalFormatting>
  <conditionalFormatting sqref="K19">
    <cfRule type="cellIs" dxfId="0" priority="105" operator="lessThan">
      <formula>0</formula>
    </cfRule>
    <cfRule type="cellIs" dxfId="0" priority="104" operator="lessThan">
      <formula>0</formula>
    </cfRule>
    <cfRule type="cellIs" dxfId="0" priority="103" operator="lessThan">
      <formula>0</formula>
    </cfRule>
  </conditionalFormatting>
  <conditionalFormatting sqref="L19">
    <cfRule type="cellIs" dxfId="0" priority="102" operator="lessThan">
      <formula>0</formula>
    </cfRule>
    <cfRule type="cellIs" dxfId="0" priority="101" operator="lessThan">
      <formula>0</formula>
    </cfRule>
    <cfRule type="cellIs" dxfId="0" priority="100" operator="lessThan">
      <formula>0</formula>
    </cfRule>
  </conditionalFormatting>
  <conditionalFormatting sqref="M19">
    <cfRule type="cellIs" dxfId="0" priority="99" operator="lessThan">
      <formula>0</formula>
    </cfRule>
    <cfRule type="cellIs" dxfId="0" priority="98" operator="lessThan">
      <formula>0</formula>
    </cfRule>
    <cfRule type="cellIs" dxfId="0" priority="97" operator="lessThan">
      <formula>0</formula>
    </cfRule>
  </conditionalFormatting>
  <conditionalFormatting sqref="N19">
    <cfRule type="cellIs" dxfId="0" priority="96" operator="lessThan">
      <formula>0</formula>
    </cfRule>
    <cfRule type="cellIs" dxfId="0" priority="95" operator="lessThan">
      <formula>0</formula>
    </cfRule>
    <cfRule type="cellIs" dxfId="0" priority="94" operator="lessThan">
      <formula>0</formula>
    </cfRule>
  </conditionalFormatting>
  <conditionalFormatting sqref="O19">
    <cfRule type="cellIs" dxfId="0" priority="93" operator="lessThan">
      <formula>0</formula>
    </cfRule>
    <cfRule type="cellIs" dxfId="0" priority="92" operator="lessThan">
      <formula>0</formula>
    </cfRule>
    <cfRule type="cellIs" dxfId="0" priority="91" operator="lessThan">
      <formula>0</formula>
    </cfRule>
  </conditionalFormatting>
  <conditionalFormatting sqref="P19">
    <cfRule type="cellIs" dxfId="0" priority="90" operator="lessThan">
      <formula>0</formula>
    </cfRule>
    <cfRule type="cellIs" dxfId="0" priority="89" operator="lessThan">
      <formula>0</formula>
    </cfRule>
    <cfRule type="cellIs" dxfId="0" priority="88" operator="lessThan">
      <formula>0</formula>
    </cfRule>
  </conditionalFormatting>
  <conditionalFormatting sqref="H20">
    <cfRule type="cellIs" dxfId="0" priority="435" operator="lessThan">
      <formula>0</formula>
    </cfRule>
    <cfRule type="cellIs" dxfId="0" priority="434" operator="lessThan">
      <formula>0</formula>
    </cfRule>
    <cfRule type="cellIs" dxfId="0" priority="433" operator="lessThan">
      <formula>0</formula>
    </cfRule>
  </conditionalFormatting>
  <conditionalFormatting sqref="I20">
    <cfRule type="cellIs" dxfId="0" priority="432" operator="lessThan">
      <formula>0</formula>
    </cfRule>
    <cfRule type="cellIs" dxfId="0" priority="431" operator="lessThan">
      <formula>0</formula>
    </cfRule>
    <cfRule type="cellIs" dxfId="0" priority="430" operator="lessThan">
      <formula>0</formula>
    </cfRule>
  </conditionalFormatting>
  <conditionalFormatting sqref="K20">
    <cfRule type="cellIs" dxfId="0" priority="429" operator="lessThan">
      <formula>0</formula>
    </cfRule>
    <cfRule type="cellIs" dxfId="0" priority="428" operator="lessThan">
      <formula>0</formula>
    </cfRule>
    <cfRule type="cellIs" dxfId="0" priority="427" operator="lessThan">
      <formula>0</formula>
    </cfRule>
  </conditionalFormatting>
  <conditionalFormatting sqref="L20">
    <cfRule type="cellIs" dxfId="0" priority="426" operator="lessThan">
      <formula>0</formula>
    </cfRule>
    <cfRule type="cellIs" dxfId="0" priority="425" operator="lessThan">
      <formula>0</formula>
    </cfRule>
    <cfRule type="cellIs" dxfId="0" priority="424" operator="lessThan">
      <formula>0</formula>
    </cfRule>
  </conditionalFormatting>
  <conditionalFormatting sqref="M20">
    <cfRule type="cellIs" dxfId="0" priority="423" operator="lessThan">
      <formula>0</formula>
    </cfRule>
    <cfRule type="cellIs" dxfId="0" priority="422" operator="lessThan">
      <formula>0</formula>
    </cfRule>
    <cfRule type="cellIs" dxfId="0" priority="421" operator="lessThan">
      <formula>0</formula>
    </cfRule>
  </conditionalFormatting>
  <conditionalFormatting sqref="N20">
    <cfRule type="cellIs" dxfId="0" priority="420" operator="lessThan">
      <formula>0</formula>
    </cfRule>
    <cfRule type="cellIs" dxfId="0" priority="419" operator="lessThan">
      <formula>0</formula>
    </cfRule>
    <cfRule type="cellIs" dxfId="0" priority="418" operator="lessThan">
      <formula>0</formula>
    </cfRule>
  </conditionalFormatting>
  <conditionalFormatting sqref="O20">
    <cfRule type="cellIs" dxfId="0" priority="417" operator="lessThan">
      <formula>0</formula>
    </cfRule>
    <cfRule type="cellIs" dxfId="0" priority="416" operator="lessThan">
      <formula>0</formula>
    </cfRule>
    <cfRule type="cellIs" dxfId="0" priority="415" operator="lessThan">
      <formula>0</formula>
    </cfRule>
  </conditionalFormatting>
  <conditionalFormatting sqref="P20">
    <cfRule type="cellIs" dxfId="0" priority="414" operator="lessThan">
      <formula>0</formula>
    </cfRule>
    <cfRule type="cellIs" dxfId="0" priority="413" operator="lessThan">
      <formula>0</formula>
    </cfRule>
    <cfRule type="cellIs" dxfId="0" priority="412" operator="lessThan">
      <formula>0</formula>
    </cfRule>
  </conditionalFormatting>
  <conditionalFormatting sqref="H21">
    <cfRule type="cellIs" dxfId="0" priority="327" operator="lessThan">
      <formula>0</formula>
    </cfRule>
    <cfRule type="cellIs" dxfId="0" priority="326" operator="lessThan">
      <formula>0</formula>
    </cfRule>
    <cfRule type="cellIs" dxfId="0" priority="325" operator="lessThan">
      <formula>0</formula>
    </cfRule>
  </conditionalFormatting>
  <conditionalFormatting sqref="I21">
    <cfRule type="cellIs" dxfId="0" priority="324" operator="lessThan">
      <formula>0</formula>
    </cfRule>
    <cfRule type="cellIs" dxfId="0" priority="323" operator="lessThan">
      <formula>0</formula>
    </cfRule>
    <cfRule type="cellIs" dxfId="0" priority="322" operator="lessThan">
      <formula>0</formula>
    </cfRule>
  </conditionalFormatting>
  <conditionalFormatting sqref="K21">
    <cfRule type="cellIs" dxfId="0" priority="321" operator="lessThan">
      <formula>0</formula>
    </cfRule>
    <cfRule type="cellIs" dxfId="0" priority="320" operator="lessThan">
      <formula>0</formula>
    </cfRule>
    <cfRule type="cellIs" dxfId="0" priority="319" operator="lessThan">
      <formula>0</formula>
    </cfRule>
  </conditionalFormatting>
  <conditionalFormatting sqref="L21">
    <cfRule type="cellIs" dxfId="0" priority="318" operator="lessThan">
      <formula>0</formula>
    </cfRule>
    <cfRule type="cellIs" dxfId="0" priority="317" operator="lessThan">
      <formula>0</formula>
    </cfRule>
    <cfRule type="cellIs" dxfId="0" priority="316" operator="lessThan">
      <formula>0</formula>
    </cfRule>
  </conditionalFormatting>
  <conditionalFormatting sqref="M21">
    <cfRule type="cellIs" dxfId="0" priority="315" operator="lessThan">
      <formula>0</formula>
    </cfRule>
    <cfRule type="cellIs" dxfId="0" priority="314" operator="lessThan">
      <formula>0</formula>
    </cfRule>
    <cfRule type="cellIs" dxfId="0" priority="313" operator="lessThan">
      <formula>0</formula>
    </cfRule>
  </conditionalFormatting>
  <conditionalFormatting sqref="N21">
    <cfRule type="cellIs" dxfId="0" priority="312" operator="lessThan">
      <formula>0</formula>
    </cfRule>
    <cfRule type="cellIs" dxfId="0" priority="311" operator="lessThan">
      <formula>0</formula>
    </cfRule>
    <cfRule type="cellIs" dxfId="0" priority="310" operator="lessThan">
      <formula>0</formula>
    </cfRule>
  </conditionalFormatting>
  <conditionalFormatting sqref="O21">
    <cfRule type="cellIs" dxfId="0" priority="309" operator="lessThan">
      <formula>0</formula>
    </cfRule>
    <cfRule type="cellIs" dxfId="0" priority="308" operator="lessThan">
      <formula>0</formula>
    </cfRule>
    <cfRule type="cellIs" dxfId="0" priority="307" operator="lessThan">
      <formula>0</formula>
    </cfRule>
  </conditionalFormatting>
  <conditionalFormatting sqref="P21">
    <cfRule type="cellIs" dxfId="0" priority="306" operator="lessThan">
      <formula>0</formula>
    </cfRule>
    <cfRule type="cellIs" dxfId="0" priority="305" operator="lessThan">
      <formula>0</formula>
    </cfRule>
    <cfRule type="cellIs" dxfId="0" priority="304" operator="lessThan">
      <formula>0</formula>
    </cfRule>
  </conditionalFormatting>
  <conditionalFormatting sqref="H22">
    <cfRule type="cellIs" dxfId="0" priority="408" operator="lessThan">
      <formula>0</formula>
    </cfRule>
    <cfRule type="cellIs" dxfId="0" priority="407" operator="lessThan">
      <formula>0</formula>
    </cfRule>
    <cfRule type="cellIs" dxfId="0" priority="406" operator="lessThan">
      <formula>0</formula>
    </cfRule>
  </conditionalFormatting>
  <conditionalFormatting sqref="I22">
    <cfRule type="cellIs" dxfId="0" priority="405" operator="lessThan">
      <formula>0</formula>
    </cfRule>
    <cfRule type="cellIs" dxfId="0" priority="404" operator="lessThan">
      <formula>0</formula>
    </cfRule>
    <cfRule type="cellIs" dxfId="0" priority="403" operator="lessThan">
      <formula>0</formula>
    </cfRule>
  </conditionalFormatting>
  <conditionalFormatting sqref="K22">
    <cfRule type="cellIs" dxfId="0" priority="402" operator="lessThan">
      <formula>0</formula>
    </cfRule>
    <cfRule type="cellIs" dxfId="0" priority="401" operator="lessThan">
      <formula>0</formula>
    </cfRule>
    <cfRule type="cellIs" dxfId="0" priority="400" operator="lessThan">
      <formula>0</formula>
    </cfRule>
  </conditionalFormatting>
  <conditionalFormatting sqref="L22">
    <cfRule type="cellIs" dxfId="0" priority="399" operator="lessThan">
      <formula>0</formula>
    </cfRule>
    <cfRule type="cellIs" dxfId="0" priority="398" operator="lessThan">
      <formula>0</formula>
    </cfRule>
    <cfRule type="cellIs" dxfId="0" priority="397" operator="lessThan">
      <formula>0</formula>
    </cfRule>
  </conditionalFormatting>
  <conditionalFormatting sqref="M22">
    <cfRule type="cellIs" dxfId="0" priority="396" operator="lessThan">
      <formula>0</formula>
    </cfRule>
    <cfRule type="cellIs" dxfId="0" priority="395" operator="lessThan">
      <formula>0</formula>
    </cfRule>
    <cfRule type="cellIs" dxfId="0" priority="394" operator="lessThan">
      <formula>0</formula>
    </cfRule>
  </conditionalFormatting>
  <conditionalFormatting sqref="N22">
    <cfRule type="cellIs" dxfId="0" priority="393" operator="lessThan">
      <formula>0</formula>
    </cfRule>
    <cfRule type="cellIs" dxfId="0" priority="392" operator="lessThan">
      <formula>0</formula>
    </cfRule>
    <cfRule type="cellIs" dxfId="0" priority="391" operator="lessThan">
      <formula>0</formula>
    </cfRule>
  </conditionalFormatting>
  <conditionalFormatting sqref="O22">
    <cfRule type="cellIs" dxfId="0" priority="390" operator="lessThan">
      <formula>0</formula>
    </cfRule>
    <cfRule type="cellIs" dxfId="0" priority="389" operator="lessThan">
      <formula>0</formula>
    </cfRule>
    <cfRule type="cellIs" dxfId="0" priority="388" operator="lessThan">
      <formula>0</formula>
    </cfRule>
  </conditionalFormatting>
  <conditionalFormatting sqref="P22">
    <cfRule type="cellIs" dxfId="0" priority="387" operator="lessThan">
      <formula>0</formula>
    </cfRule>
    <cfRule type="cellIs" dxfId="0" priority="386" operator="lessThan">
      <formula>0</formula>
    </cfRule>
    <cfRule type="cellIs" dxfId="0" priority="385" operator="lessThan">
      <formula>0</formula>
    </cfRule>
  </conditionalFormatting>
  <conditionalFormatting sqref="H23">
    <cfRule type="cellIs" dxfId="0" priority="138" operator="lessThan">
      <formula>0</formula>
    </cfRule>
    <cfRule type="cellIs" dxfId="0" priority="137" operator="lessThan">
      <formula>0</formula>
    </cfRule>
    <cfRule type="cellIs" dxfId="0" priority="136" operator="lessThan">
      <formula>0</formula>
    </cfRule>
  </conditionalFormatting>
  <conditionalFormatting sqref="I23">
    <cfRule type="cellIs" dxfId="0" priority="135" operator="lessThan">
      <formula>0</formula>
    </cfRule>
    <cfRule type="cellIs" dxfId="0" priority="134" operator="lessThan">
      <formula>0</formula>
    </cfRule>
    <cfRule type="cellIs" dxfId="0" priority="133" operator="lessThan">
      <formula>0</formula>
    </cfRule>
  </conditionalFormatting>
  <conditionalFormatting sqref="K23">
    <cfRule type="cellIs" dxfId="0" priority="132" operator="lessThan">
      <formula>0</formula>
    </cfRule>
    <cfRule type="cellIs" dxfId="0" priority="131" operator="lessThan">
      <formula>0</formula>
    </cfRule>
    <cfRule type="cellIs" dxfId="0" priority="130" operator="lessThan">
      <formula>0</formula>
    </cfRule>
  </conditionalFormatting>
  <conditionalFormatting sqref="L23">
    <cfRule type="cellIs" dxfId="0" priority="129" operator="lessThan">
      <formula>0</formula>
    </cfRule>
    <cfRule type="cellIs" dxfId="0" priority="128" operator="lessThan">
      <formula>0</formula>
    </cfRule>
    <cfRule type="cellIs" dxfId="0" priority="127" operator="lessThan">
      <formula>0</formula>
    </cfRule>
  </conditionalFormatting>
  <conditionalFormatting sqref="M23">
    <cfRule type="cellIs" dxfId="0" priority="126" operator="lessThan">
      <formula>0</formula>
    </cfRule>
    <cfRule type="cellIs" dxfId="0" priority="125" operator="lessThan">
      <formula>0</formula>
    </cfRule>
    <cfRule type="cellIs" dxfId="0" priority="124" operator="lessThan">
      <formula>0</formula>
    </cfRule>
  </conditionalFormatting>
  <conditionalFormatting sqref="N23">
    <cfRule type="cellIs" dxfId="0" priority="123" operator="lessThan">
      <formula>0</formula>
    </cfRule>
    <cfRule type="cellIs" dxfId="0" priority="122" operator="lessThan">
      <formula>0</formula>
    </cfRule>
    <cfRule type="cellIs" dxfId="0" priority="121" operator="lessThan">
      <formula>0</formula>
    </cfRule>
  </conditionalFormatting>
  <conditionalFormatting sqref="O23">
    <cfRule type="cellIs" dxfId="0" priority="120" operator="lessThan">
      <formula>0</formula>
    </cfRule>
    <cfRule type="cellIs" dxfId="0" priority="119" operator="lessThan">
      <formula>0</formula>
    </cfRule>
    <cfRule type="cellIs" dxfId="0" priority="118" operator="lessThan">
      <formula>0</formula>
    </cfRule>
  </conditionalFormatting>
  <conditionalFormatting sqref="P23">
    <cfRule type="cellIs" dxfId="0" priority="117" operator="lessThan">
      <formula>0</formula>
    </cfRule>
    <cfRule type="cellIs" dxfId="0" priority="116" operator="lessThan">
      <formula>0</formula>
    </cfRule>
    <cfRule type="cellIs" dxfId="0" priority="115" operator="lessThan">
      <formula>0</formula>
    </cfRule>
  </conditionalFormatting>
  <conditionalFormatting sqref="H24">
    <cfRule type="cellIs" dxfId="0" priority="57" operator="lessThan">
      <formula>0</formula>
    </cfRule>
    <cfRule type="cellIs" dxfId="0" priority="56" operator="lessThan">
      <formula>0</formula>
    </cfRule>
    <cfRule type="cellIs" dxfId="0" priority="55" operator="lessThan">
      <formula>0</formula>
    </cfRule>
  </conditionalFormatting>
  <conditionalFormatting sqref="I24">
    <cfRule type="cellIs" dxfId="0" priority="54" operator="lessThan">
      <formula>0</formula>
    </cfRule>
    <cfRule type="cellIs" dxfId="0" priority="53" operator="lessThan">
      <formula>0</formula>
    </cfRule>
    <cfRule type="cellIs" dxfId="0" priority="52" operator="lessThan">
      <formula>0</formula>
    </cfRule>
  </conditionalFormatting>
  <conditionalFormatting sqref="K24">
    <cfRule type="cellIs" dxfId="0" priority="51" operator="lessThan">
      <formula>0</formula>
    </cfRule>
    <cfRule type="cellIs" dxfId="0" priority="50" operator="lessThan">
      <formula>0</formula>
    </cfRule>
    <cfRule type="cellIs" dxfId="0" priority="49" operator="lessThan">
      <formula>0</formula>
    </cfRule>
  </conditionalFormatting>
  <conditionalFormatting sqref="L24">
    <cfRule type="cellIs" dxfId="0" priority="48" operator="lessThan">
      <formula>0</formula>
    </cfRule>
    <cfRule type="cellIs" dxfId="0" priority="47" operator="lessThan">
      <formula>0</formula>
    </cfRule>
    <cfRule type="cellIs" dxfId="0" priority="46" operator="lessThan">
      <formula>0</formula>
    </cfRule>
  </conditionalFormatting>
  <conditionalFormatting sqref="M24">
    <cfRule type="cellIs" dxfId="0" priority="45" operator="lessThan">
      <formula>0</formula>
    </cfRule>
    <cfRule type="cellIs" dxfId="0" priority="44" operator="lessThan">
      <formula>0</formula>
    </cfRule>
    <cfRule type="cellIs" dxfId="0" priority="43" operator="lessThan">
      <formula>0</formula>
    </cfRule>
  </conditionalFormatting>
  <conditionalFormatting sqref="N24">
    <cfRule type="cellIs" dxfId="0" priority="42" operator="lessThan">
      <formula>0</formula>
    </cfRule>
    <cfRule type="cellIs" dxfId="0" priority="41" operator="lessThan">
      <formula>0</formula>
    </cfRule>
    <cfRule type="cellIs" dxfId="0" priority="40" operator="lessThan">
      <formula>0</formula>
    </cfRule>
  </conditionalFormatting>
  <conditionalFormatting sqref="O24">
    <cfRule type="cellIs" dxfId="0" priority="39" operator="lessThan">
      <formula>0</formula>
    </cfRule>
    <cfRule type="cellIs" dxfId="0" priority="38" operator="lessThan">
      <formula>0</formula>
    </cfRule>
    <cfRule type="cellIs" dxfId="0" priority="37" operator="lessThan">
      <formula>0</formula>
    </cfRule>
  </conditionalFormatting>
  <conditionalFormatting sqref="P24">
    <cfRule type="cellIs" dxfId="0" priority="36" operator="lessThan">
      <formula>0</formula>
    </cfRule>
    <cfRule type="cellIs" dxfId="0" priority="35" operator="lessThan">
      <formula>0</formula>
    </cfRule>
    <cfRule type="cellIs" dxfId="0" priority="34" operator="lessThan">
      <formula>0</formula>
    </cfRule>
  </conditionalFormatting>
  <conditionalFormatting sqref="H25">
    <cfRule type="cellIs" dxfId="0" priority="165" operator="lessThan">
      <formula>0</formula>
    </cfRule>
    <cfRule type="cellIs" dxfId="0" priority="164" operator="lessThan">
      <formula>0</formula>
    </cfRule>
    <cfRule type="cellIs" dxfId="0" priority="163" operator="lessThan">
      <formula>0</formula>
    </cfRule>
  </conditionalFormatting>
  <conditionalFormatting sqref="I25">
    <cfRule type="cellIs" dxfId="0" priority="162" operator="lessThan">
      <formula>0</formula>
    </cfRule>
    <cfRule type="cellIs" dxfId="0" priority="161" operator="lessThan">
      <formula>0</formula>
    </cfRule>
    <cfRule type="cellIs" dxfId="0" priority="160" operator="lessThan">
      <formula>0</formula>
    </cfRule>
  </conditionalFormatting>
  <conditionalFormatting sqref="K25">
    <cfRule type="cellIs" dxfId="0" priority="159" operator="lessThan">
      <formula>0</formula>
    </cfRule>
    <cfRule type="cellIs" dxfId="0" priority="158" operator="lessThan">
      <formula>0</formula>
    </cfRule>
    <cfRule type="cellIs" dxfId="0" priority="157" operator="lessThan">
      <formula>0</formula>
    </cfRule>
  </conditionalFormatting>
  <conditionalFormatting sqref="L25">
    <cfRule type="cellIs" dxfId="0" priority="156" operator="lessThan">
      <formula>0</formula>
    </cfRule>
    <cfRule type="cellIs" dxfId="0" priority="155" operator="lessThan">
      <formula>0</formula>
    </cfRule>
    <cfRule type="cellIs" dxfId="0" priority="154" operator="lessThan">
      <formula>0</formula>
    </cfRule>
  </conditionalFormatting>
  <conditionalFormatting sqref="M25">
    <cfRule type="cellIs" dxfId="0" priority="153" operator="lessThan">
      <formula>0</formula>
    </cfRule>
    <cfRule type="cellIs" dxfId="0" priority="152" operator="lessThan">
      <formula>0</formula>
    </cfRule>
    <cfRule type="cellIs" dxfId="0" priority="151" operator="lessThan">
      <formula>0</formula>
    </cfRule>
  </conditionalFormatting>
  <conditionalFormatting sqref="N25">
    <cfRule type="cellIs" dxfId="0" priority="150" operator="lessThan">
      <formula>0</formula>
    </cfRule>
    <cfRule type="cellIs" dxfId="0" priority="149" operator="lessThan">
      <formula>0</formula>
    </cfRule>
    <cfRule type="cellIs" dxfId="0" priority="148" operator="lessThan">
      <formula>0</formula>
    </cfRule>
  </conditionalFormatting>
  <conditionalFormatting sqref="O25">
    <cfRule type="cellIs" dxfId="0" priority="147" operator="lessThan">
      <formula>0</formula>
    </cfRule>
    <cfRule type="cellIs" dxfId="0" priority="146" operator="lessThan">
      <formula>0</formula>
    </cfRule>
    <cfRule type="cellIs" dxfId="0" priority="145" operator="lessThan">
      <formula>0</formula>
    </cfRule>
  </conditionalFormatting>
  <conditionalFormatting sqref="P25">
    <cfRule type="cellIs" dxfId="0" priority="144" operator="lessThan">
      <formula>0</formula>
    </cfRule>
    <cfRule type="cellIs" dxfId="0" priority="143" operator="lessThan">
      <formula>0</formula>
    </cfRule>
    <cfRule type="cellIs" dxfId="0" priority="142" operator="lessThan">
      <formula>0</formula>
    </cfRule>
  </conditionalFormatting>
  <conditionalFormatting sqref="H26">
    <cfRule type="cellIs" dxfId="0" priority="24" operator="lessThan">
      <formula>0</formula>
    </cfRule>
    <cfRule type="cellIs" dxfId="0" priority="23" operator="lessThan">
      <formula>0</formula>
    </cfRule>
    <cfRule type="cellIs" dxfId="0" priority="22" operator="lessThan">
      <formula>0</formula>
    </cfRule>
  </conditionalFormatting>
  <conditionalFormatting sqref="I26">
    <cfRule type="cellIs" dxfId="0" priority="21" operator="lessThan">
      <formula>0</formula>
    </cfRule>
    <cfRule type="cellIs" dxfId="0" priority="20" operator="lessThan">
      <formula>0</formula>
    </cfRule>
    <cfRule type="cellIs" dxfId="0" priority="19" operator="lessThan">
      <formula>0</formula>
    </cfRule>
  </conditionalFormatting>
  <conditionalFormatting sqref="K26">
    <cfRule type="cellIs" dxfId="0" priority="18" operator="lessThan">
      <formula>0</formula>
    </cfRule>
    <cfRule type="cellIs" dxfId="0" priority="17" operator="lessThan">
      <formula>0</formula>
    </cfRule>
    <cfRule type="cellIs" dxfId="0" priority="16" operator="lessThan">
      <formula>0</formula>
    </cfRule>
  </conditionalFormatting>
  <conditionalFormatting sqref="L26">
    <cfRule type="cellIs" dxfId="0" priority="15" operator="lessThan">
      <formula>0</formula>
    </cfRule>
    <cfRule type="cellIs" dxfId="0" priority="14" operator="lessThan">
      <formula>0</formula>
    </cfRule>
    <cfRule type="cellIs" dxfId="0" priority="13" operator="lessThan">
      <formula>0</formula>
    </cfRule>
  </conditionalFormatting>
  <conditionalFormatting sqref="M26">
    <cfRule type="cellIs" dxfId="0" priority="12" operator="lessThan">
      <formula>0</formula>
    </cfRule>
    <cfRule type="cellIs" dxfId="0" priority="11" operator="lessThan">
      <formula>0</formula>
    </cfRule>
    <cfRule type="cellIs" dxfId="0" priority="10" operator="lessThan">
      <formula>0</formula>
    </cfRule>
  </conditionalFormatting>
  <conditionalFormatting sqref="N26">
    <cfRule type="cellIs" dxfId="0" priority="9" operator="lessThan">
      <formula>0</formula>
    </cfRule>
    <cfRule type="cellIs" dxfId="0" priority="8" operator="lessThan">
      <formula>0</formula>
    </cfRule>
    <cfRule type="cellIs" dxfId="0" priority="7" operator="lessThan">
      <formula>0</formula>
    </cfRule>
  </conditionalFormatting>
  <conditionalFormatting sqref="O26">
    <cfRule type="cellIs" dxfId="0" priority="6" operator="lessThan">
      <formula>0</formula>
    </cfRule>
    <cfRule type="cellIs" dxfId="0" priority="5" operator="lessThan">
      <formula>0</formula>
    </cfRule>
    <cfRule type="cellIs" dxfId="0" priority="4" operator="lessThan">
      <formula>0</formula>
    </cfRule>
  </conditionalFormatting>
  <conditionalFormatting sqref="P26">
    <cfRule type="cellIs" dxfId="0" priority="3" operator="lessThan">
      <formula>0</formula>
    </cfRule>
    <cfRule type="cellIs" dxfId="0" priority="2" operator="lessThan">
      <formula>0</formula>
    </cfRule>
    <cfRule type="cellIs" dxfId="0" priority="1" operator="lessThan">
      <formula>0</formula>
    </cfRule>
  </conditionalFormatting>
  <conditionalFormatting sqref="E8 G8">
    <cfRule type="cellIs" dxfId="0" priority="33" operator="lessThan">
      <formula>0</formula>
    </cfRule>
    <cfRule type="cellIs" dxfId="0" priority="32" operator="lessThan">
      <formula>0</formula>
    </cfRule>
    <cfRule type="cellIs" dxfId="0" priority="31" operator="lessThan">
      <formula>0</formula>
    </cfRule>
  </conditionalFormatting>
  <conditionalFormatting sqref="H8:I8 K8:P8">
    <cfRule type="cellIs" dxfId="0" priority="30" operator="lessThan">
      <formula>0</formula>
    </cfRule>
    <cfRule type="cellIs" dxfId="0" priority="29" operator="lessThan">
      <formula>0</formula>
    </cfRule>
    <cfRule type="cellIs" dxfId="0" priority="28" operator="lessThan">
      <formula>0</formula>
    </cfRule>
  </conditionalFormatting>
  <conditionalFormatting sqref="E9 G9">
    <cfRule type="cellIs" dxfId="0" priority="303" operator="lessThan">
      <formula>0</formula>
    </cfRule>
    <cfRule type="cellIs" dxfId="0" priority="302" operator="lessThan">
      <formula>0</formula>
    </cfRule>
    <cfRule type="cellIs" dxfId="0" priority="301" operator="lessThan">
      <formula>0</formula>
    </cfRule>
  </conditionalFormatting>
  <conditionalFormatting sqref="E10 G10">
    <cfRule type="cellIs" dxfId="0" priority="384" operator="lessThan">
      <formula>0</formula>
    </cfRule>
    <cfRule type="cellIs" dxfId="0" priority="383" operator="lessThan">
      <formula>0</formula>
    </cfRule>
    <cfRule type="cellIs" dxfId="0" priority="382" operator="lessThan">
      <formula>0</formula>
    </cfRule>
  </conditionalFormatting>
  <conditionalFormatting sqref="E11 G11">
    <cfRule type="cellIs" dxfId="0" priority="465" operator="lessThan">
      <formula>0</formula>
    </cfRule>
    <cfRule type="cellIs" dxfId="0" priority="464" operator="lessThan">
      <formula>0</formula>
    </cfRule>
    <cfRule type="cellIs" dxfId="0" priority="463" operator="lessThan">
      <formula>0</formula>
    </cfRule>
  </conditionalFormatting>
  <conditionalFormatting sqref="E12 G12">
    <cfRule type="cellIs" dxfId="0" priority="276" operator="lessThan">
      <formula>0</formula>
    </cfRule>
    <cfRule type="cellIs" dxfId="0" priority="275" operator="lessThan">
      <formula>0</formula>
    </cfRule>
    <cfRule type="cellIs" dxfId="0" priority="274" operator="lessThan">
      <formula>0</formula>
    </cfRule>
  </conditionalFormatting>
  <conditionalFormatting sqref="E13 G13">
    <cfRule type="cellIs" dxfId="0" priority="87" operator="lessThan">
      <formula>0</formula>
    </cfRule>
    <cfRule type="cellIs" dxfId="0" priority="86" operator="lessThan">
      <formula>0</formula>
    </cfRule>
    <cfRule type="cellIs" dxfId="0" priority="85" operator="lessThan">
      <formula>0</formula>
    </cfRule>
  </conditionalFormatting>
  <conditionalFormatting sqref="E14 G14">
    <cfRule type="cellIs" dxfId="0" priority="195" operator="lessThan">
      <formula>0</formula>
    </cfRule>
    <cfRule type="cellIs" dxfId="0" priority="194" operator="lessThan">
      <formula>0</formula>
    </cfRule>
    <cfRule type="cellIs" dxfId="0" priority="193" operator="lessThan">
      <formula>0</formula>
    </cfRule>
  </conditionalFormatting>
  <conditionalFormatting sqref="E15 G15">
    <cfRule type="cellIs" dxfId="0" priority="357" operator="lessThan">
      <formula>0</formula>
    </cfRule>
    <cfRule type="cellIs" dxfId="0" priority="356" operator="lessThan">
      <formula>0</formula>
    </cfRule>
    <cfRule type="cellIs" dxfId="0" priority="355" operator="lessThan">
      <formula>0</formula>
    </cfRule>
  </conditionalFormatting>
  <conditionalFormatting sqref="E16 G16">
    <cfRule type="cellIs" dxfId="0" priority="492" operator="lessThan">
      <formula>0</formula>
    </cfRule>
    <cfRule type="cellIs" dxfId="0" priority="491" operator="lessThan">
      <formula>0</formula>
    </cfRule>
    <cfRule type="cellIs" dxfId="0" priority="490" operator="lessThan">
      <formula>0</formula>
    </cfRule>
  </conditionalFormatting>
  <conditionalFormatting sqref="E17 G17">
    <cfRule type="cellIs" dxfId="0" priority="222" operator="lessThan">
      <formula>0</formula>
    </cfRule>
    <cfRule type="cellIs" dxfId="0" priority="221" operator="lessThan">
      <formula>0</formula>
    </cfRule>
    <cfRule type="cellIs" dxfId="0" priority="220" operator="lessThan">
      <formula>0</formula>
    </cfRule>
  </conditionalFormatting>
  <conditionalFormatting sqref="E18 G18">
    <cfRule type="cellIs" dxfId="0" priority="249" operator="lessThan">
      <formula>0</formula>
    </cfRule>
    <cfRule type="cellIs" dxfId="0" priority="248" operator="lessThan">
      <formula>0</formula>
    </cfRule>
    <cfRule type="cellIs" dxfId="0" priority="247" operator="lessThan">
      <formula>0</formula>
    </cfRule>
  </conditionalFormatting>
  <conditionalFormatting sqref="E19 G19">
    <cfRule type="cellIs" dxfId="0" priority="114" operator="lessThan">
      <formula>0</formula>
    </cfRule>
    <cfRule type="cellIs" dxfId="0" priority="113" operator="lessThan">
      <formula>0</formula>
    </cfRule>
    <cfRule type="cellIs" dxfId="0" priority="112" operator="lessThan">
      <formula>0</formula>
    </cfRule>
  </conditionalFormatting>
  <conditionalFormatting sqref="E20 G20">
    <cfRule type="cellIs" dxfId="0" priority="438" operator="lessThan">
      <formula>0</formula>
    </cfRule>
    <cfRule type="cellIs" dxfId="0" priority="437" operator="lessThan">
      <formula>0</formula>
    </cfRule>
    <cfRule type="cellIs" dxfId="0" priority="436" operator="lessThan">
      <formula>0</formula>
    </cfRule>
  </conditionalFormatting>
  <conditionalFormatting sqref="E21 G21">
    <cfRule type="cellIs" dxfId="0" priority="330" operator="lessThan">
      <formula>0</formula>
    </cfRule>
    <cfRule type="cellIs" dxfId="0" priority="329" operator="lessThan">
      <formula>0</formula>
    </cfRule>
    <cfRule type="cellIs" dxfId="0" priority="328" operator="lessThan">
      <formula>0</formula>
    </cfRule>
  </conditionalFormatting>
  <conditionalFormatting sqref="E22 G22">
    <cfRule type="cellIs" dxfId="0" priority="411" operator="lessThan">
      <formula>0</formula>
    </cfRule>
    <cfRule type="cellIs" dxfId="0" priority="410" operator="lessThan">
      <formula>0</formula>
    </cfRule>
    <cfRule type="cellIs" dxfId="0" priority="409" operator="lessThan">
      <formula>0</formula>
    </cfRule>
  </conditionalFormatting>
  <conditionalFormatting sqref="E23 G23">
    <cfRule type="cellIs" dxfId="0" priority="141" operator="lessThan">
      <formula>0</formula>
    </cfRule>
    <cfRule type="cellIs" dxfId="0" priority="140" operator="lessThan">
      <formula>0</formula>
    </cfRule>
    <cfRule type="cellIs" dxfId="0" priority="139" operator="lessThan">
      <formula>0</formula>
    </cfRule>
  </conditionalFormatting>
  <conditionalFormatting sqref="E24 G24">
    <cfRule type="cellIs" dxfId="0" priority="60" operator="lessThan">
      <formula>0</formula>
    </cfRule>
    <cfRule type="cellIs" dxfId="0" priority="59" operator="lessThan">
      <formula>0</formula>
    </cfRule>
    <cfRule type="cellIs" dxfId="0" priority="58" operator="lessThan">
      <formula>0</formula>
    </cfRule>
  </conditionalFormatting>
  <conditionalFormatting sqref="E25 G25">
    <cfRule type="cellIs" dxfId="0" priority="168" operator="lessThan">
      <formula>0</formula>
    </cfRule>
    <cfRule type="cellIs" dxfId="0" priority="167" operator="lessThan">
      <formula>0</formula>
    </cfRule>
    <cfRule type="cellIs" dxfId="0" priority="166" operator="lessThan">
      <formula>0</formula>
    </cfRule>
  </conditionalFormatting>
  <conditionalFormatting sqref="E26 G26">
    <cfRule type="cellIs" dxfId="0" priority="27" operator="lessThan">
      <formula>0</formula>
    </cfRule>
    <cfRule type="cellIs" dxfId="0" priority="26" operator="lessThan">
      <formula>0</formula>
    </cfRule>
    <cfRule type="cellIs" dxfId="0" priority="25" operator="lessThan">
      <formula>0</formula>
    </cfRule>
  </conditionalFormatting>
  <pageMargins left="0.75" right="0.75" top="1" bottom="1" header="0.511805555555556" footer="0.511805555555556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55" zoomScaleNormal="55" workbookViewId="0">
      <selection activeCell="A1" sqref="$A1:$XFD1048576"/>
    </sheetView>
  </sheetViews>
  <sheetFormatPr defaultColWidth="9" defaultRowHeight="14.25"/>
  <cols>
    <col min="1" max="1" width="8.125" style="1" customWidth="1"/>
    <col min="2" max="3" width="9" style="1" customWidth="1"/>
    <col min="4" max="4" width="7.875" style="1" customWidth="1"/>
    <col min="5" max="6" width="9.125" style="1" customWidth="1"/>
    <col min="7" max="10" width="7.75" style="1" customWidth="1"/>
    <col min="11" max="11" width="10.25" style="1" customWidth="1"/>
    <col min="12" max="12" width="9" style="1" customWidth="1"/>
    <col min="13" max="13" width="8.625" style="1" customWidth="1"/>
    <col min="14" max="16" width="7.75" style="1" customWidth="1"/>
    <col min="17" max="18" width="8.875" style="1" customWidth="1"/>
    <col min="19" max="19" width="9.375" style="1" customWidth="1"/>
    <col min="20" max="23" width="7.875" style="1" customWidth="1"/>
    <col min="24" max="16384" width="9" style="1"/>
  </cols>
  <sheetData>
    <row r="1" s="1" customFormat="1" ht="30" customHeight="1" spans="1:1">
      <c r="A1" s="3" t="s">
        <v>52</v>
      </c>
    </row>
    <row r="2" s="1" customFormat="1" ht="27.75" customHeight="1" spans="1:23">
      <c r="A2" s="4" t="s">
        <v>157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ht="27.75" customHeight="1" spans="1:23">
      <c r="A3" s="6" t="s">
        <v>175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="1" customFormat="1" ht="27.75" customHeight="1" spans="1:23">
      <c r="A4" s="8" t="s">
        <v>55</v>
      </c>
      <c r="B4" s="145" t="s">
        <v>176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</row>
    <row r="5" s="1" customFormat="1" ht="27.75" customHeight="1" spans="1:23">
      <c r="A5" s="12"/>
      <c r="B5" s="13" t="s">
        <v>83</v>
      </c>
      <c r="C5" s="13"/>
      <c r="D5" s="13" t="s">
        <v>59</v>
      </c>
      <c r="E5" s="146" t="s">
        <v>60</v>
      </c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53"/>
      <c r="Q5" s="38" t="s">
        <v>61</v>
      </c>
      <c r="R5" s="38"/>
      <c r="S5" s="38"/>
      <c r="T5" s="38"/>
      <c r="U5" s="38"/>
      <c r="V5" s="38"/>
      <c r="W5" s="38"/>
    </row>
    <row r="6" s="1" customFormat="1" ht="27.75" customHeight="1" spans="1:23">
      <c r="A6" s="12"/>
      <c r="B6" s="13"/>
      <c r="C6" s="13"/>
      <c r="D6" s="13"/>
      <c r="E6" s="39" t="s">
        <v>62</v>
      </c>
      <c r="F6" s="40"/>
      <c r="G6" s="40" t="s">
        <v>63</v>
      </c>
      <c r="H6" s="18" t="s">
        <v>64</v>
      </c>
      <c r="I6" s="18" t="s">
        <v>65</v>
      </c>
      <c r="J6" s="18" t="s">
        <v>66</v>
      </c>
      <c r="K6" s="18" t="s">
        <v>67</v>
      </c>
      <c r="L6" s="18" t="s">
        <v>68</v>
      </c>
      <c r="M6" s="18" t="s">
        <v>69</v>
      </c>
      <c r="N6" s="18" t="s">
        <v>70</v>
      </c>
      <c r="O6" s="18" t="s">
        <v>71</v>
      </c>
      <c r="P6" s="18" t="s">
        <v>72</v>
      </c>
      <c r="Q6" s="39" t="s">
        <v>73</v>
      </c>
      <c r="R6" s="40"/>
      <c r="S6" s="40" t="s">
        <v>63</v>
      </c>
      <c r="T6" s="18" t="s">
        <v>74</v>
      </c>
      <c r="U6" s="18" t="s">
        <v>75</v>
      </c>
      <c r="V6" s="18" t="s">
        <v>76</v>
      </c>
      <c r="W6" s="18" t="s">
        <v>77</v>
      </c>
    </row>
    <row r="7" s="1" customFormat="1" ht="27.75" customHeight="1" spans="1:23">
      <c r="A7" s="19"/>
      <c r="B7" s="13"/>
      <c r="C7" s="13"/>
      <c r="D7" s="13"/>
      <c r="E7" s="39"/>
      <c r="F7" s="42"/>
      <c r="G7" s="42"/>
      <c r="H7" s="18" t="s">
        <v>78</v>
      </c>
      <c r="I7" s="18" t="s">
        <v>78</v>
      </c>
      <c r="J7" s="18" t="s">
        <v>78</v>
      </c>
      <c r="K7" s="18" t="s">
        <v>78</v>
      </c>
      <c r="L7" s="18" t="s">
        <v>78</v>
      </c>
      <c r="M7" s="18" t="s">
        <v>78</v>
      </c>
      <c r="N7" s="18" t="s">
        <v>78</v>
      </c>
      <c r="O7" s="18" t="s">
        <v>78</v>
      </c>
      <c r="P7" s="18" t="s">
        <v>78</v>
      </c>
      <c r="Q7" s="39"/>
      <c r="R7" s="42"/>
      <c r="S7" s="42"/>
      <c r="T7" s="18" t="s">
        <v>78</v>
      </c>
      <c r="U7" s="18" t="s">
        <v>78</v>
      </c>
      <c r="V7" s="18" t="s">
        <v>78</v>
      </c>
      <c r="W7" s="18" t="s">
        <v>78</v>
      </c>
    </row>
    <row r="8" s="1" customFormat="1" ht="27.75" customHeight="1" spans="1:23">
      <c r="A8" s="22" t="s">
        <v>79</v>
      </c>
      <c r="B8" s="148">
        <v>1249.67996</v>
      </c>
      <c r="C8" s="148">
        <v>1059.3916584444</v>
      </c>
      <c r="D8" s="149">
        <v>0.179620351018255</v>
      </c>
      <c r="E8" s="150">
        <v>868.53</v>
      </c>
      <c r="F8" s="148">
        <v>838.106961444401</v>
      </c>
      <c r="G8" s="151">
        <v>0.0362997086948992</v>
      </c>
      <c r="H8" s="152">
        <v>199.05</v>
      </c>
      <c r="I8" s="152">
        <v>631.91</v>
      </c>
      <c r="J8" s="152">
        <v>1.12832500000002</v>
      </c>
      <c r="K8" s="152">
        <v>159.27</v>
      </c>
      <c r="L8" s="152">
        <v>29.49</v>
      </c>
      <c r="M8" s="152">
        <v>55.3399999999999</v>
      </c>
      <c r="N8" s="152">
        <v>61.07</v>
      </c>
      <c r="O8" s="152">
        <v>40.0700000000001</v>
      </c>
      <c r="P8" s="152">
        <v>48.63</v>
      </c>
      <c r="Q8" s="156">
        <v>381.149959999998</v>
      </c>
      <c r="R8" s="148">
        <v>221.284697000002</v>
      </c>
      <c r="S8" s="157">
        <v>0.722441565853033</v>
      </c>
      <c r="T8" s="26"/>
      <c r="U8" s="26">
        <v>217.619234999998</v>
      </c>
      <c r="V8" s="26">
        <v>8.31740999999999</v>
      </c>
      <c r="W8" s="158">
        <v>155.213315</v>
      </c>
    </row>
    <row r="9" s="1" customFormat="1" ht="27.75" customHeight="1" spans="1:23">
      <c r="A9" s="26" t="s">
        <v>33</v>
      </c>
      <c r="B9" s="148">
        <v>190.752619</v>
      </c>
      <c r="C9" s="148">
        <v>175.349954242424</v>
      </c>
      <c r="D9" s="149">
        <v>0.0878395710117016</v>
      </c>
      <c r="E9" s="150">
        <v>159.89</v>
      </c>
      <c r="F9" s="148">
        <v>164.242424242424</v>
      </c>
      <c r="G9" s="151">
        <v>-0.0265</v>
      </c>
      <c r="H9" s="152">
        <v>38.77</v>
      </c>
      <c r="I9" s="152">
        <v>135.71</v>
      </c>
      <c r="J9" s="148">
        <v>0</v>
      </c>
      <c r="K9" s="152">
        <v>34.04</v>
      </c>
      <c r="L9" s="154">
        <v>1.58</v>
      </c>
      <c r="M9" s="152">
        <v>11.73</v>
      </c>
      <c r="N9" s="152">
        <v>5</v>
      </c>
      <c r="O9" s="152">
        <v>5.89</v>
      </c>
      <c r="P9" s="152">
        <v>0</v>
      </c>
      <c r="Q9" s="156">
        <v>30.862619</v>
      </c>
      <c r="R9" s="148">
        <v>11.1075299999997</v>
      </c>
      <c r="S9" s="157">
        <v>1.77853123061569</v>
      </c>
      <c r="T9" s="26"/>
      <c r="U9" s="26">
        <v>2.748896</v>
      </c>
      <c r="V9" s="26">
        <v>22.340132</v>
      </c>
      <c r="W9" s="158">
        <v>5.773591</v>
      </c>
    </row>
    <row r="10" s="1" customFormat="1" ht="27.75" customHeight="1" spans="1:23">
      <c r="A10" s="26" t="s">
        <v>34</v>
      </c>
      <c r="B10" s="148">
        <v>262.699349</v>
      </c>
      <c r="C10" s="148">
        <v>264.849401378375</v>
      </c>
      <c r="D10" s="149">
        <v>-0.008118018644503</v>
      </c>
      <c r="E10" s="150">
        <v>251.81</v>
      </c>
      <c r="F10" s="148">
        <v>228.378378378378</v>
      </c>
      <c r="G10" s="151">
        <v>0.1026</v>
      </c>
      <c r="H10" s="152">
        <v>49.1</v>
      </c>
      <c r="I10" s="152">
        <v>130.82</v>
      </c>
      <c r="J10" s="155">
        <v>36.5856600000011</v>
      </c>
      <c r="K10" s="152">
        <v>4.93</v>
      </c>
      <c r="L10" s="154">
        <v>3.25</v>
      </c>
      <c r="M10" s="152">
        <v>22.35</v>
      </c>
      <c r="N10" s="152">
        <v>3.51</v>
      </c>
      <c r="O10" s="152">
        <v>51.33</v>
      </c>
      <c r="P10" s="152">
        <v>3.81</v>
      </c>
      <c r="Q10" s="156">
        <v>10.889349</v>
      </c>
      <c r="R10" s="148">
        <v>36.4710229999967</v>
      </c>
      <c r="S10" s="157">
        <v>-0.701424635113718</v>
      </c>
      <c r="T10" s="26"/>
      <c r="U10" s="26">
        <v>5.134632</v>
      </c>
      <c r="V10" s="26">
        <v>5.754717</v>
      </c>
      <c r="W10" s="158">
        <v>0</v>
      </c>
    </row>
    <row r="11" s="1" customFormat="1" ht="27.75" customHeight="1" spans="1:23">
      <c r="A11" s="26" t="s">
        <v>35</v>
      </c>
      <c r="B11" s="148">
        <v>170.987903</v>
      </c>
      <c r="C11" s="148">
        <v>192.531455197623</v>
      </c>
      <c r="D11" s="149">
        <v>-0.111896272614312</v>
      </c>
      <c r="E11" s="150">
        <v>156.51</v>
      </c>
      <c r="F11" s="148">
        <v>154.654150197628</v>
      </c>
      <c r="G11" s="151">
        <v>0.012</v>
      </c>
      <c r="H11" s="152">
        <v>14.09</v>
      </c>
      <c r="I11" s="152">
        <v>120.2</v>
      </c>
      <c r="J11" s="155">
        <v>0.098115</v>
      </c>
      <c r="K11" s="152">
        <v>9.71</v>
      </c>
      <c r="L11" s="154">
        <v>2.62</v>
      </c>
      <c r="M11" s="152">
        <v>23.64</v>
      </c>
      <c r="N11" s="152">
        <v>0</v>
      </c>
      <c r="O11" s="152">
        <v>4.98</v>
      </c>
      <c r="P11" s="152">
        <v>4.83</v>
      </c>
      <c r="Q11" s="156">
        <v>14.477903</v>
      </c>
      <c r="R11" s="148">
        <v>37.877304999995</v>
      </c>
      <c r="S11" s="157">
        <v>-0.617768397197163</v>
      </c>
      <c r="T11" s="26"/>
      <c r="U11" s="26">
        <v>12.331869</v>
      </c>
      <c r="V11" s="26">
        <v>1.355467</v>
      </c>
      <c r="W11" s="158">
        <v>0.790567</v>
      </c>
    </row>
    <row r="12" s="1" customFormat="1" ht="27.75" customHeight="1" spans="1:23">
      <c r="A12" s="26" t="s">
        <v>36</v>
      </c>
      <c r="B12" s="148">
        <v>115.18508</v>
      </c>
      <c r="C12" s="148">
        <v>134.650508490583</v>
      </c>
      <c r="D12" s="149">
        <v>-0.144562606623537</v>
      </c>
      <c r="E12" s="150">
        <v>103.75</v>
      </c>
      <c r="F12" s="148">
        <v>119.143316490583</v>
      </c>
      <c r="G12" s="151">
        <v>-0.1292</v>
      </c>
      <c r="H12" s="152">
        <v>3.53</v>
      </c>
      <c r="I12" s="152">
        <v>67.19</v>
      </c>
      <c r="J12" s="155">
        <v>0.079247</v>
      </c>
      <c r="K12" s="152">
        <v>3.53</v>
      </c>
      <c r="L12" s="154">
        <v>1.51</v>
      </c>
      <c r="M12" s="152">
        <v>9.04</v>
      </c>
      <c r="N12" s="152">
        <v>0</v>
      </c>
      <c r="O12" s="152">
        <v>21.92</v>
      </c>
      <c r="P12" s="152">
        <v>4.04</v>
      </c>
      <c r="Q12" s="156">
        <v>11.43508</v>
      </c>
      <c r="R12" s="148">
        <v>15.5071920000001</v>
      </c>
      <c r="S12" s="157">
        <v>-0.262595059118381</v>
      </c>
      <c r="T12" s="26"/>
      <c r="U12" s="26">
        <v>6.98979299999999</v>
      </c>
      <c r="V12" s="26">
        <v>0.709434</v>
      </c>
      <c r="W12" s="158">
        <v>3.735853</v>
      </c>
    </row>
    <row r="13" s="1" customFormat="1" ht="27.75" customHeight="1" spans="1:23">
      <c r="A13" s="26" t="s">
        <v>37</v>
      </c>
      <c r="B13" s="148">
        <v>40.83865</v>
      </c>
      <c r="C13" s="148">
        <v>29.2343417096774</v>
      </c>
      <c r="D13" s="149">
        <v>0.396940981451319</v>
      </c>
      <c r="E13" s="150">
        <v>39.9</v>
      </c>
      <c r="F13" s="148">
        <v>28.7298387096774</v>
      </c>
      <c r="G13" s="151">
        <v>0.3888</v>
      </c>
      <c r="H13" s="152">
        <v>4.45</v>
      </c>
      <c r="I13" s="152">
        <v>19.51</v>
      </c>
      <c r="J13" s="155">
        <v>0.079247</v>
      </c>
      <c r="K13" s="152">
        <v>0.53</v>
      </c>
      <c r="L13" s="154">
        <v>7.26</v>
      </c>
      <c r="M13" s="152">
        <v>2.26</v>
      </c>
      <c r="N13" s="152">
        <v>0</v>
      </c>
      <c r="O13" s="152">
        <v>10.44</v>
      </c>
      <c r="P13" s="152">
        <v>0.21</v>
      </c>
      <c r="Q13" s="156">
        <v>0.93865</v>
      </c>
      <c r="R13" s="148">
        <v>0.504503</v>
      </c>
      <c r="S13" s="157">
        <v>0.860543941264967</v>
      </c>
      <c r="T13" s="26"/>
      <c r="U13" s="26">
        <v>0.93865</v>
      </c>
      <c r="V13" s="26">
        <v>0</v>
      </c>
      <c r="W13" s="158">
        <v>0</v>
      </c>
    </row>
    <row r="14" s="1" customFormat="1" ht="27.75" customHeight="1" spans="1:23">
      <c r="A14" s="26" t="s">
        <v>38</v>
      </c>
      <c r="B14" s="148">
        <v>317.939271999948</v>
      </c>
      <c r="C14" s="148">
        <v>243.915946868067</v>
      </c>
      <c r="D14" s="149">
        <v>0.30347882572811</v>
      </c>
      <c r="E14" s="150">
        <v>80.01</v>
      </c>
      <c r="F14" s="148">
        <v>107.554778868127</v>
      </c>
      <c r="G14" s="151">
        <v>-0.2561</v>
      </c>
      <c r="H14" s="152">
        <v>7.12</v>
      </c>
      <c r="I14" s="152">
        <v>60.42</v>
      </c>
      <c r="J14" s="155">
        <v>0.169815</v>
      </c>
      <c r="K14" s="152">
        <v>6.87</v>
      </c>
      <c r="L14" s="154">
        <v>2.41</v>
      </c>
      <c r="M14" s="152">
        <v>6.68</v>
      </c>
      <c r="N14" s="152">
        <v>0</v>
      </c>
      <c r="O14" s="152">
        <v>2.76</v>
      </c>
      <c r="P14" s="152">
        <v>4.94</v>
      </c>
      <c r="Q14" s="156">
        <v>237.929271999948</v>
      </c>
      <c r="R14" s="148">
        <v>136.361167999939</v>
      </c>
      <c r="S14" s="157">
        <v>0.74484624537723</v>
      </c>
      <c r="T14" s="26">
        <v>112.84666</v>
      </c>
      <c r="U14" s="26">
        <v>119.662225999948</v>
      </c>
      <c r="V14" s="26">
        <v>0.136984</v>
      </c>
      <c r="W14" s="158">
        <v>5.283402</v>
      </c>
    </row>
    <row r="15" s="1" customFormat="1" ht="27.75" customHeight="1" spans="1:23">
      <c r="A15" s="26" t="s">
        <v>39</v>
      </c>
      <c r="B15" s="148">
        <v>145.014247999999</v>
      </c>
      <c r="C15" s="148">
        <v>100.447193739607</v>
      </c>
      <c r="D15" s="149">
        <v>0.443686404778265</v>
      </c>
      <c r="E15" s="150">
        <v>90.73</v>
      </c>
      <c r="F15" s="148">
        <v>79.4135667396061</v>
      </c>
      <c r="G15" s="151">
        <v>0.1425</v>
      </c>
      <c r="H15" s="152">
        <v>9.8</v>
      </c>
      <c r="I15" s="152">
        <v>42.48</v>
      </c>
      <c r="J15" s="155">
        <v>0.237741</v>
      </c>
      <c r="K15" s="152">
        <v>4.22</v>
      </c>
      <c r="L15" s="154">
        <v>1.29</v>
      </c>
      <c r="M15" s="152">
        <v>7.81</v>
      </c>
      <c r="N15" s="152">
        <v>0</v>
      </c>
      <c r="O15" s="152">
        <v>35.82</v>
      </c>
      <c r="P15" s="152">
        <v>3.08</v>
      </c>
      <c r="Q15" s="156">
        <v>54.2842479999986</v>
      </c>
      <c r="R15" s="148">
        <v>21.0336270000005</v>
      </c>
      <c r="S15" s="157">
        <v>1.5808315417972</v>
      </c>
      <c r="T15" s="26">
        <v>30.069004</v>
      </c>
      <c r="U15" s="26">
        <v>17.0481049999986</v>
      </c>
      <c r="V15" s="26">
        <v>3.287862</v>
      </c>
      <c r="W15" s="158">
        <v>3.879277</v>
      </c>
    </row>
    <row r="16" s="1" customFormat="1" ht="27.75" customHeight="1" spans="1:23">
      <c r="A16" s="26" t="s">
        <v>40</v>
      </c>
      <c r="B16" s="148">
        <v>449.338144</v>
      </c>
      <c r="C16" s="148">
        <v>543.796048746337</v>
      </c>
      <c r="D16" s="149">
        <v>-0.173700976614486</v>
      </c>
      <c r="E16" s="150">
        <v>259.38</v>
      </c>
      <c r="F16" s="148">
        <v>321.572030746343</v>
      </c>
      <c r="G16" s="151">
        <v>-0.1934</v>
      </c>
      <c r="H16" s="152">
        <v>69.29</v>
      </c>
      <c r="I16" s="152">
        <v>202.2</v>
      </c>
      <c r="J16" s="148">
        <v>0.033963</v>
      </c>
      <c r="K16" s="152">
        <v>55.29</v>
      </c>
      <c r="L16" s="154">
        <v>4.03</v>
      </c>
      <c r="M16" s="152">
        <v>25.11</v>
      </c>
      <c r="N16" s="152">
        <v>0</v>
      </c>
      <c r="O16" s="152">
        <v>13.94</v>
      </c>
      <c r="P16" s="152">
        <v>11.15</v>
      </c>
      <c r="Q16" s="156">
        <v>189.958144</v>
      </c>
      <c r="R16" s="148">
        <v>222.224017999995</v>
      </c>
      <c r="S16" s="157">
        <v>-0.145195259677087</v>
      </c>
      <c r="T16" s="26"/>
      <c r="U16" s="26">
        <v>5.22310000000001</v>
      </c>
      <c r="V16" s="26">
        <v>4.024599</v>
      </c>
      <c r="W16" s="158">
        <v>180.710445</v>
      </c>
    </row>
    <row r="17" s="1" customFormat="1" ht="27.75" customHeight="1" spans="1:23">
      <c r="A17" s="26" t="s">
        <v>41</v>
      </c>
      <c r="B17" s="148">
        <v>45.438628</v>
      </c>
      <c r="C17" s="148">
        <v>37.4103291162024</v>
      </c>
      <c r="D17" s="149">
        <v>0.2146011295132</v>
      </c>
      <c r="E17" s="150">
        <v>43.55</v>
      </c>
      <c r="F17" s="148">
        <v>35.8908851162024</v>
      </c>
      <c r="G17" s="151">
        <v>0.2134</v>
      </c>
      <c r="H17" s="152">
        <v>0.88</v>
      </c>
      <c r="I17" s="152">
        <v>38.49</v>
      </c>
      <c r="J17" s="155">
        <v>0.150946</v>
      </c>
      <c r="K17" s="152">
        <v>0.88</v>
      </c>
      <c r="L17" s="154">
        <v>0.89</v>
      </c>
      <c r="M17" s="152">
        <v>3.75</v>
      </c>
      <c r="N17" s="152">
        <v>0</v>
      </c>
      <c r="O17" s="152">
        <v>0.26</v>
      </c>
      <c r="P17" s="152">
        <v>0</v>
      </c>
      <c r="Q17" s="156">
        <v>1.888628</v>
      </c>
      <c r="R17" s="148">
        <v>1.519444</v>
      </c>
      <c r="S17" s="157">
        <v>0.24297308752412</v>
      </c>
      <c r="T17" s="26"/>
      <c r="U17" s="26">
        <v>1.040608</v>
      </c>
      <c r="V17" s="26">
        <v>0.48868</v>
      </c>
      <c r="W17" s="158">
        <v>0.35934</v>
      </c>
    </row>
    <row r="18" s="1" customFormat="1" ht="27.75" customHeight="1" spans="1:23">
      <c r="A18" s="26" t="s">
        <v>42</v>
      </c>
      <c r="B18" s="148">
        <v>160.391524</v>
      </c>
      <c r="C18" s="148">
        <v>108.907011855168</v>
      </c>
      <c r="D18" s="149">
        <v>0.472738267883973</v>
      </c>
      <c r="E18" s="150">
        <v>153.17</v>
      </c>
      <c r="F18" s="148">
        <v>87.1323738551681</v>
      </c>
      <c r="G18" s="151">
        <v>0.7579</v>
      </c>
      <c r="H18" s="152">
        <v>12.52</v>
      </c>
      <c r="I18" s="152">
        <v>120.22</v>
      </c>
      <c r="J18" s="155">
        <v>1.69814999999999</v>
      </c>
      <c r="K18" s="152">
        <v>9.18</v>
      </c>
      <c r="L18" s="154">
        <v>4.55</v>
      </c>
      <c r="M18" s="152">
        <v>17.75</v>
      </c>
      <c r="N18" s="152">
        <v>0</v>
      </c>
      <c r="O18" s="152">
        <v>3.86</v>
      </c>
      <c r="P18" s="152">
        <v>1.96</v>
      </c>
      <c r="Q18" s="156">
        <v>7.221524</v>
      </c>
      <c r="R18" s="148">
        <v>21.7746380000003</v>
      </c>
      <c r="S18" s="157">
        <v>-0.668351593261853</v>
      </c>
      <c r="T18" s="26"/>
      <c r="U18" s="26">
        <v>4.435277</v>
      </c>
      <c r="V18" s="26">
        <v>2.437247</v>
      </c>
      <c r="W18" s="158">
        <v>0.349</v>
      </c>
    </row>
    <row r="19" s="1" customFormat="1" ht="27.75" customHeight="1" spans="1:23">
      <c r="A19" s="26" t="s">
        <v>43</v>
      </c>
      <c r="B19" s="148">
        <v>78.994193</v>
      </c>
      <c r="C19" s="148">
        <v>34.0876740697791</v>
      </c>
      <c r="D19" s="149">
        <v>1.31738290029103</v>
      </c>
      <c r="E19" s="150">
        <v>78.1</v>
      </c>
      <c r="F19" s="148">
        <v>32.7312350697791</v>
      </c>
      <c r="G19" s="151">
        <v>1.3861</v>
      </c>
      <c r="H19" s="152">
        <v>4.8</v>
      </c>
      <c r="I19" s="152">
        <v>31.85</v>
      </c>
      <c r="J19" s="155">
        <v>0.056605</v>
      </c>
      <c r="K19" s="152">
        <v>0.28</v>
      </c>
      <c r="L19" s="154">
        <v>0.39</v>
      </c>
      <c r="M19" s="152">
        <v>3.86</v>
      </c>
      <c r="N19" s="152">
        <v>0</v>
      </c>
      <c r="O19" s="152">
        <v>37.79</v>
      </c>
      <c r="P19" s="152">
        <v>3.04</v>
      </c>
      <c r="Q19" s="156">
        <v>0.894193</v>
      </c>
      <c r="R19" s="148">
        <v>1.356439</v>
      </c>
      <c r="S19" s="157">
        <v>-0.340779054568617</v>
      </c>
      <c r="T19" s="26"/>
      <c r="U19" s="26">
        <v>0.894193</v>
      </c>
      <c r="V19" s="26">
        <v>0</v>
      </c>
      <c r="W19" s="158">
        <v>0</v>
      </c>
    </row>
    <row r="20" s="1" customFormat="1" ht="27.75" customHeight="1" spans="1:23">
      <c r="A20" s="26" t="s">
        <v>44</v>
      </c>
      <c r="B20" s="148">
        <v>227.829099999999</v>
      </c>
      <c r="C20" s="148">
        <v>209.064526314079</v>
      </c>
      <c r="D20" s="149">
        <v>0.0897549384237968</v>
      </c>
      <c r="E20" s="150">
        <v>188.53</v>
      </c>
      <c r="F20" s="148">
        <v>177.925632314081</v>
      </c>
      <c r="G20" s="151">
        <v>0.0596</v>
      </c>
      <c r="H20" s="152">
        <v>7.56</v>
      </c>
      <c r="I20" s="152">
        <v>150.66</v>
      </c>
      <c r="J20" s="155">
        <v>1.98117499999999</v>
      </c>
      <c r="K20" s="152">
        <v>3.77</v>
      </c>
      <c r="L20" s="154">
        <v>2.12</v>
      </c>
      <c r="M20" s="152">
        <v>21.28</v>
      </c>
      <c r="N20" s="152">
        <v>0.6</v>
      </c>
      <c r="O20" s="152">
        <v>6.68</v>
      </c>
      <c r="P20" s="152">
        <v>2.36</v>
      </c>
      <c r="Q20" s="156">
        <v>39.2990999999985</v>
      </c>
      <c r="R20" s="148">
        <v>31.1388939999974</v>
      </c>
      <c r="S20" s="157">
        <v>0.262058312026168</v>
      </c>
      <c r="T20" s="26"/>
      <c r="U20" s="26">
        <v>29.2973049999985</v>
      </c>
      <c r="V20" s="26">
        <v>4.664623</v>
      </c>
      <c r="W20" s="158">
        <v>5.337172</v>
      </c>
    </row>
    <row r="21" s="1" customFormat="1" ht="27.75" customHeight="1" spans="1:23">
      <c r="A21" s="26" t="s">
        <v>45</v>
      </c>
      <c r="B21" s="148">
        <v>205.377435</v>
      </c>
      <c r="C21" s="148">
        <v>190.667119597445</v>
      </c>
      <c r="D21" s="149">
        <v>0.0771518205845473</v>
      </c>
      <c r="E21" s="150">
        <v>175.54</v>
      </c>
      <c r="F21" s="148">
        <v>164.795343597447</v>
      </c>
      <c r="G21" s="151">
        <v>0.0652</v>
      </c>
      <c r="H21" s="152">
        <v>11.88</v>
      </c>
      <c r="I21" s="152">
        <v>76.4</v>
      </c>
      <c r="J21" s="155">
        <v>0.079247</v>
      </c>
      <c r="K21" s="152">
        <v>10.22</v>
      </c>
      <c r="L21" s="154">
        <v>3.11</v>
      </c>
      <c r="M21" s="152">
        <v>11.92</v>
      </c>
      <c r="N21" s="152">
        <v>-2.7</v>
      </c>
      <c r="O21" s="152">
        <v>69.26</v>
      </c>
      <c r="P21" s="152">
        <v>17.07</v>
      </c>
      <c r="Q21" s="156">
        <v>29.8374350000003</v>
      </c>
      <c r="R21" s="148">
        <v>25.8717759999992</v>
      </c>
      <c r="S21" s="157">
        <v>0.153281282274598</v>
      </c>
      <c r="T21" s="26">
        <v>7.09605</v>
      </c>
      <c r="U21" s="26">
        <v>18.5967600000003</v>
      </c>
      <c r="V21" s="26">
        <v>-1.110597</v>
      </c>
      <c r="W21" s="158">
        <v>5.255222</v>
      </c>
    </row>
    <row r="22" s="1" customFormat="1" ht="27.75" customHeight="1" spans="1:23">
      <c r="A22" s="26" t="s">
        <v>46</v>
      </c>
      <c r="B22" s="148">
        <v>148.855226</v>
      </c>
      <c r="C22" s="148">
        <v>97.3681150933079</v>
      </c>
      <c r="D22" s="149">
        <v>0.528788206050328</v>
      </c>
      <c r="E22" s="150">
        <v>90.32</v>
      </c>
      <c r="F22" s="148">
        <v>82.4614260933078</v>
      </c>
      <c r="G22" s="151">
        <v>0.0953</v>
      </c>
      <c r="H22" s="152">
        <v>8.02</v>
      </c>
      <c r="I22" s="152">
        <v>66.94</v>
      </c>
      <c r="J22" s="155">
        <v>0.218872</v>
      </c>
      <c r="K22" s="152">
        <v>3</v>
      </c>
      <c r="L22" s="154">
        <v>2.81</v>
      </c>
      <c r="M22" s="152">
        <v>9.95</v>
      </c>
      <c r="N22" s="152">
        <v>0</v>
      </c>
      <c r="O22" s="152">
        <v>9.57</v>
      </c>
      <c r="P22" s="152">
        <v>0.83</v>
      </c>
      <c r="Q22" s="156">
        <v>58.535226</v>
      </c>
      <c r="R22" s="148">
        <v>14.9066890000001</v>
      </c>
      <c r="S22" s="157">
        <v>2.92677582526875</v>
      </c>
      <c r="T22" s="26">
        <v>36.32824</v>
      </c>
      <c r="U22" s="26">
        <v>2.959651</v>
      </c>
      <c r="V22" s="26">
        <v>16.210011</v>
      </c>
      <c r="W22" s="158">
        <v>3.037324</v>
      </c>
    </row>
    <row r="23" s="1" customFormat="1" ht="27.75" customHeight="1" spans="1:23">
      <c r="A23" s="26" t="s">
        <v>47</v>
      </c>
      <c r="B23" s="148">
        <v>139.156965</v>
      </c>
      <c r="C23" s="148">
        <v>117.133725238145</v>
      </c>
      <c r="D23" s="149">
        <v>0.188017923250368</v>
      </c>
      <c r="E23" s="150">
        <v>93.55</v>
      </c>
      <c r="F23" s="148">
        <v>97.4986972381449</v>
      </c>
      <c r="G23" s="151">
        <v>-0.0405</v>
      </c>
      <c r="H23" s="152">
        <v>1.42</v>
      </c>
      <c r="I23" s="152">
        <v>71.47</v>
      </c>
      <c r="J23" s="155">
        <v>0</v>
      </c>
      <c r="K23" s="152">
        <v>1.11</v>
      </c>
      <c r="L23" s="154">
        <v>1.46</v>
      </c>
      <c r="M23" s="152">
        <v>6.4</v>
      </c>
      <c r="N23" s="152">
        <v>2.29</v>
      </c>
      <c r="O23" s="152">
        <v>4.76</v>
      </c>
      <c r="P23" s="152">
        <v>6.88</v>
      </c>
      <c r="Q23" s="156">
        <v>45.606965</v>
      </c>
      <c r="R23" s="148">
        <v>19.635028</v>
      </c>
      <c r="S23" s="157">
        <v>1.32273491028381</v>
      </c>
      <c r="T23" s="26">
        <v>29.11024</v>
      </c>
      <c r="U23" s="26">
        <v>16.452963</v>
      </c>
      <c r="V23" s="26">
        <v>-0.824138</v>
      </c>
      <c r="W23" s="158">
        <v>0.8679</v>
      </c>
    </row>
    <row r="24" s="1" customFormat="1" ht="27.75" customHeight="1" spans="1:23">
      <c r="A24" s="26" t="s">
        <v>48</v>
      </c>
      <c r="B24" s="148">
        <v>89.400535</v>
      </c>
      <c r="C24" s="148">
        <v>55.5406924344372</v>
      </c>
      <c r="D24" s="149">
        <v>0.60964026700842</v>
      </c>
      <c r="E24" s="150">
        <v>77.96</v>
      </c>
      <c r="F24" s="148">
        <v>54.8126274344372</v>
      </c>
      <c r="G24" s="151">
        <v>0.4223</v>
      </c>
      <c r="H24" s="152">
        <v>0.22</v>
      </c>
      <c r="I24" s="152">
        <v>39.9</v>
      </c>
      <c r="J24" s="148">
        <v>0</v>
      </c>
      <c r="K24" s="152">
        <v>0</v>
      </c>
      <c r="L24" s="154">
        <v>1.29</v>
      </c>
      <c r="M24" s="152">
        <v>2.24</v>
      </c>
      <c r="N24" s="152">
        <v>0</v>
      </c>
      <c r="O24" s="152">
        <v>32.97</v>
      </c>
      <c r="P24" s="152">
        <v>1.55</v>
      </c>
      <c r="Q24" s="156">
        <v>11.440535</v>
      </c>
      <c r="R24" s="148">
        <v>0.728065000000001</v>
      </c>
      <c r="S24" s="157">
        <v>14.7136176028239</v>
      </c>
      <c r="T24" s="26">
        <v>9.745</v>
      </c>
      <c r="U24" s="26">
        <v>0.939112</v>
      </c>
      <c r="V24" s="26">
        <v>0</v>
      </c>
      <c r="W24" s="158">
        <v>0.756423</v>
      </c>
    </row>
    <row r="25" s="1" customFormat="1" ht="27.75" customHeight="1" spans="1:23">
      <c r="A25" s="26" t="s">
        <v>49</v>
      </c>
      <c r="B25" s="148">
        <v>115.491106</v>
      </c>
      <c r="C25" s="148">
        <v>99.4873800480754</v>
      </c>
      <c r="D25" s="149">
        <v>0.160861869557638</v>
      </c>
      <c r="E25" s="150">
        <v>91.22</v>
      </c>
      <c r="F25" s="148">
        <v>90.983443048075</v>
      </c>
      <c r="G25" s="151">
        <v>0.0026</v>
      </c>
      <c r="H25" s="152">
        <v>2.86</v>
      </c>
      <c r="I25" s="152">
        <v>73.4</v>
      </c>
      <c r="J25" s="148">
        <v>0</v>
      </c>
      <c r="K25" s="152">
        <v>2.86</v>
      </c>
      <c r="L25" s="154">
        <v>1.5</v>
      </c>
      <c r="M25" s="152">
        <v>7.61</v>
      </c>
      <c r="N25" s="152">
        <v>0</v>
      </c>
      <c r="O25" s="152">
        <v>0.93</v>
      </c>
      <c r="P25" s="152">
        <v>7.32</v>
      </c>
      <c r="Q25" s="156">
        <v>24.271106</v>
      </c>
      <c r="R25" s="148">
        <v>8.50393700000035</v>
      </c>
      <c r="S25" s="157">
        <v>1.8541022822722</v>
      </c>
      <c r="T25" s="26">
        <v>22.18408</v>
      </c>
      <c r="U25" s="26">
        <v>2.087026</v>
      </c>
      <c r="V25" s="26">
        <v>0</v>
      </c>
      <c r="W25" s="158">
        <v>0</v>
      </c>
    </row>
    <row r="26" s="1" customFormat="1" ht="27.75" customHeight="1" spans="1:23">
      <c r="A26" s="29" t="s">
        <v>116</v>
      </c>
      <c r="B26" s="148">
        <v>4153.36993699994</v>
      </c>
      <c r="C26" s="148">
        <v>3693.83308258374</v>
      </c>
      <c r="D26" s="149">
        <v>0.124406502444006</v>
      </c>
      <c r="E26" s="150">
        <v>3002.45</v>
      </c>
      <c r="F26" s="148">
        <v>2866.02710958381</v>
      </c>
      <c r="G26" s="151">
        <v>0.0476</v>
      </c>
      <c r="H26" s="152">
        <v>445.36</v>
      </c>
      <c r="I26" s="152">
        <v>2079.77</v>
      </c>
      <c r="J26" s="155">
        <v>42.5971080000011</v>
      </c>
      <c r="K26" s="152">
        <v>309.69</v>
      </c>
      <c r="L26" s="154">
        <v>71.56</v>
      </c>
      <c r="M26" s="152">
        <v>248.72</v>
      </c>
      <c r="N26" s="152">
        <v>69.77</v>
      </c>
      <c r="O26" s="152">
        <v>353.23</v>
      </c>
      <c r="P26" s="152">
        <v>121.7</v>
      </c>
      <c r="Q26" s="156">
        <v>1150.91993699994</v>
      </c>
      <c r="R26" s="148">
        <v>827.805972999924</v>
      </c>
      <c r="S26" s="157">
        <v>0.390325721894792</v>
      </c>
      <c r="T26" s="26">
        <v>247.379274</v>
      </c>
      <c r="U26" s="26">
        <v>464.399400999943</v>
      </c>
      <c r="V26" s="26">
        <v>67.792431</v>
      </c>
      <c r="W26" s="158">
        <v>371.348831</v>
      </c>
    </row>
  </sheetData>
  <mergeCells count="12">
    <mergeCell ref="A2:W2"/>
    <mergeCell ref="A3:W3"/>
    <mergeCell ref="B4:W4"/>
    <mergeCell ref="E5:P5"/>
    <mergeCell ref="Q5:W5"/>
    <mergeCell ref="A4:A7"/>
    <mergeCell ref="B5:B7"/>
    <mergeCell ref="D5:D7"/>
    <mergeCell ref="E6:E7"/>
    <mergeCell ref="G6:G7"/>
    <mergeCell ref="Q6:Q7"/>
    <mergeCell ref="S6:S7"/>
  </mergeCells>
  <conditionalFormatting sqref="H8:P8">
    <cfRule type="cellIs" dxfId="0" priority="30" operator="lessThan">
      <formula>0</formula>
    </cfRule>
    <cfRule type="cellIs" dxfId="0" priority="29" operator="lessThan">
      <formula>0</formula>
    </cfRule>
    <cfRule type="cellIs" dxfId="0" priority="28" operator="lessThan">
      <formula>0</formula>
    </cfRule>
  </conditionalFormatting>
  <conditionalFormatting sqref="H9">
    <cfRule type="cellIs" dxfId="0" priority="300" operator="lessThan">
      <formula>0</formula>
    </cfRule>
    <cfRule type="cellIs" dxfId="0" priority="299" operator="lessThan">
      <formula>0</formula>
    </cfRule>
    <cfRule type="cellIs" dxfId="0" priority="298" operator="lessThan">
      <formula>0</formula>
    </cfRule>
  </conditionalFormatting>
  <conditionalFormatting sqref="I9">
    <cfRule type="cellIs" dxfId="0" priority="297" operator="lessThan">
      <formula>0</formula>
    </cfRule>
    <cfRule type="cellIs" dxfId="0" priority="296" operator="lessThan">
      <formula>0</formula>
    </cfRule>
    <cfRule type="cellIs" dxfId="0" priority="295" operator="lessThan">
      <formula>0</formula>
    </cfRule>
  </conditionalFormatting>
  <conditionalFormatting sqref="K9">
    <cfRule type="cellIs" dxfId="0" priority="294" operator="lessThan">
      <formula>0</formula>
    </cfRule>
    <cfRule type="cellIs" dxfId="0" priority="293" operator="lessThan">
      <formula>0</formula>
    </cfRule>
    <cfRule type="cellIs" dxfId="0" priority="292" operator="lessThan">
      <formula>0</formula>
    </cfRule>
  </conditionalFormatting>
  <conditionalFormatting sqref="L9">
    <cfRule type="cellIs" dxfId="0" priority="291" operator="lessThan">
      <formula>0</formula>
    </cfRule>
    <cfRule type="cellIs" dxfId="0" priority="290" operator="lessThan">
      <formula>0</formula>
    </cfRule>
    <cfRule type="cellIs" dxfId="0" priority="289" operator="lessThan">
      <formula>0</formula>
    </cfRule>
  </conditionalFormatting>
  <conditionalFormatting sqref="M9">
    <cfRule type="cellIs" dxfId="0" priority="288" operator="lessThan">
      <formula>0</formula>
    </cfRule>
    <cfRule type="cellIs" dxfId="0" priority="287" operator="lessThan">
      <formula>0</formula>
    </cfRule>
    <cfRule type="cellIs" dxfId="0" priority="286" operator="lessThan">
      <formula>0</formula>
    </cfRule>
  </conditionalFormatting>
  <conditionalFormatting sqref="N9">
    <cfRule type="cellIs" dxfId="0" priority="285" operator="lessThan">
      <formula>0</formula>
    </cfRule>
    <cfRule type="cellIs" dxfId="0" priority="284" operator="lessThan">
      <formula>0</formula>
    </cfRule>
    <cfRule type="cellIs" dxfId="0" priority="283" operator="lessThan">
      <formula>0</formula>
    </cfRule>
  </conditionalFormatting>
  <conditionalFormatting sqref="O9">
    <cfRule type="cellIs" dxfId="0" priority="282" operator="lessThan">
      <formula>0</formula>
    </cfRule>
    <cfRule type="cellIs" dxfId="0" priority="281" operator="lessThan">
      <formula>0</formula>
    </cfRule>
    <cfRule type="cellIs" dxfId="0" priority="280" operator="lessThan">
      <formula>0</formula>
    </cfRule>
  </conditionalFormatting>
  <conditionalFormatting sqref="P9">
    <cfRule type="cellIs" dxfId="0" priority="279" operator="lessThan">
      <formula>0</formula>
    </cfRule>
    <cfRule type="cellIs" dxfId="0" priority="278" operator="lessThan">
      <formula>0</formula>
    </cfRule>
    <cfRule type="cellIs" dxfId="0" priority="277" operator="lessThan">
      <formula>0</formula>
    </cfRule>
  </conditionalFormatting>
  <conditionalFormatting sqref="H10">
    <cfRule type="cellIs" dxfId="0" priority="381" operator="lessThan">
      <formula>0</formula>
    </cfRule>
    <cfRule type="cellIs" dxfId="0" priority="380" operator="lessThan">
      <formula>0</formula>
    </cfRule>
    <cfRule type="cellIs" dxfId="0" priority="379" operator="lessThan">
      <formula>0</formula>
    </cfRule>
  </conditionalFormatting>
  <conditionalFormatting sqref="I10">
    <cfRule type="cellIs" dxfId="0" priority="378" operator="lessThan">
      <formula>0</formula>
    </cfRule>
    <cfRule type="cellIs" dxfId="0" priority="377" operator="lessThan">
      <formula>0</formula>
    </cfRule>
    <cfRule type="cellIs" dxfId="0" priority="376" operator="lessThan">
      <formula>0</formula>
    </cfRule>
  </conditionalFormatting>
  <conditionalFormatting sqref="K10">
    <cfRule type="cellIs" dxfId="0" priority="375" operator="lessThan">
      <formula>0</formula>
    </cfRule>
    <cfRule type="cellIs" dxfId="0" priority="374" operator="lessThan">
      <formula>0</formula>
    </cfRule>
    <cfRule type="cellIs" dxfId="0" priority="373" operator="lessThan">
      <formula>0</formula>
    </cfRule>
  </conditionalFormatting>
  <conditionalFormatting sqref="L10">
    <cfRule type="cellIs" dxfId="0" priority="372" operator="lessThan">
      <formula>0</formula>
    </cfRule>
    <cfRule type="cellIs" dxfId="0" priority="371" operator="lessThan">
      <formula>0</formula>
    </cfRule>
    <cfRule type="cellIs" dxfId="0" priority="370" operator="lessThan">
      <formula>0</formula>
    </cfRule>
  </conditionalFormatting>
  <conditionalFormatting sqref="M10">
    <cfRule type="cellIs" dxfId="0" priority="369" operator="lessThan">
      <formula>0</formula>
    </cfRule>
    <cfRule type="cellIs" dxfId="0" priority="368" operator="lessThan">
      <formula>0</formula>
    </cfRule>
    <cfRule type="cellIs" dxfId="0" priority="367" operator="lessThan">
      <formula>0</formula>
    </cfRule>
  </conditionalFormatting>
  <conditionalFormatting sqref="N10">
    <cfRule type="cellIs" dxfId="0" priority="366" operator="lessThan">
      <formula>0</formula>
    </cfRule>
    <cfRule type="cellIs" dxfId="0" priority="365" operator="lessThan">
      <formula>0</formula>
    </cfRule>
    <cfRule type="cellIs" dxfId="0" priority="364" operator="lessThan">
      <formula>0</formula>
    </cfRule>
  </conditionalFormatting>
  <conditionalFormatting sqref="O10">
    <cfRule type="cellIs" dxfId="0" priority="363" operator="lessThan">
      <formula>0</formula>
    </cfRule>
    <cfRule type="cellIs" dxfId="0" priority="362" operator="lessThan">
      <formula>0</formula>
    </cfRule>
    <cfRule type="cellIs" dxfId="0" priority="361" operator="lessThan">
      <formula>0</formula>
    </cfRule>
  </conditionalFormatting>
  <conditionalFormatting sqref="P10">
    <cfRule type="cellIs" dxfId="0" priority="360" operator="lessThan">
      <formula>0</formula>
    </cfRule>
    <cfRule type="cellIs" dxfId="0" priority="359" operator="lessThan">
      <formula>0</formula>
    </cfRule>
    <cfRule type="cellIs" dxfId="0" priority="358" operator="lessThan">
      <formula>0</formula>
    </cfRule>
  </conditionalFormatting>
  <conditionalFormatting sqref="H11">
    <cfRule type="cellIs" dxfId="0" priority="462" operator="lessThan">
      <formula>0</formula>
    </cfRule>
    <cfRule type="cellIs" dxfId="0" priority="461" operator="lessThan">
      <formula>0</formula>
    </cfRule>
    <cfRule type="cellIs" dxfId="0" priority="460" operator="lessThan">
      <formula>0</formula>
    </cfRule>
  </conditionalFormatting>
  <conditionalFormatting sqref="I11">
    <cfRule type="cellIs" dxfId="0" priority="459" operator="lessThan">
      <formula>0</formula>
    </cfRule>
    <cfRule type="cellIs" dxfId="0" priority="458" operator="lessThan">
      <formula>0</formula>
    </cfRule>
    <cfRule type="cellIs" dxfId="0" priority="457" operator="lessThan">
      <formula>0</formula>
    </cfRule>
  </conditionalFormatting>
  <conditionalFormatting sqref="K11">
    <cfRule type="cellIs" dxfId="0" priority="456" operator="lessThan">
      <formula>0</formula>
    </cfRule>
    <cfRule type="cellIs" dxfId="0" priority="455" operator="lessThan">
      <formula>0</formula>
    </cfRule>
    <cfRule type="cellIs" dxfId="0" priority="454" operator="lessThan">
      <formula>0</formula>
    </cfRule>
  </conditionalFormatting>
  <conditionalFormatting sqref="L11">
    <cfRule type="cellIs" dxfId="0" priority="453" operator="lessThan">
      <formula>0</formula>
    </cfRule>
    <cfRule type="cellIs" dxfId="0" priority="452" operator="lessThan">
      <formula>0</formula>
    </cfRule>
    <cfRule type="cellIs" dxfId="0" priority="451" operator="lessThan">
      <formula>0</formula>
    </cfRule>
  </conditionalFormatting>
  <conditionalFormatting sqref="M11">
    <cfRule type="cellIs" dxfId="0" priority="450" operator="lessThan">
      <formula>0</formula>
    </cfRule>
    <cfRule type="cellIs" dxfId="0" priority="449" operator="lessThan">
      <formula>0</formula>
    </cfRule>
    <cfRule type="cellIs" dxfId="0" priority="448" operator="lessThan">
      <formula>0</formula>
    </cfRule>
  </conditionalFormatting>
  <conditionalFormatting sqref="N11">
    <cfRule type="cellIs" dxfId="0" priority="447" operator="lessThan">
      <formula>0</formula>
    </cfRule>
    <cfRule type="cellIs" dxfId="0" priority="446" operator="lessThan">
      <formula>0</formula>
    </cfRule>
    <cfRule type="cellIs" dxfId="0" priority="445" operator="lessThan">
      <formula>0</formula>
    </cfRule>
  </conditionalFormatting>
  <conditionalFormatting sqref="O11">
    <cfRule type="cellIs" dxfId="0" priority="444" operator="lessThan">
      <formula>0</formula>
    </cfRule>
    <cfRule type="cellIs" dxfId="0" priority="443" operator="lessThan">
      <formula>0</formula>
    </cfRule>
    <cfRule type="cellIs" dxfId="0" priority="442" operator="lessThan">
      <formula>0</formula>
    </cfRule>
  </conditionalFormatting>
  <conditionalFormatting sqref="P11">
    <cfRule type="cellIs" dxfId="0" priority="441" operator="lessThan">
      <formula>0</formula>
    </cfRule>
    <cfRule type="cellIs" dxfId="0" priority="440" operator="lessThan">
      <formula>0</formula>
    </cfRule>
    <cfRule type="cellIs" dxfId="0" priority="439" operator="lessThan">
      <formula>0</formula>
    </cfRule>
  </conditionalFormatting>
  <conditionalFormatting sqref="H12">
    <cfRule type="cellIs" dxfId="0" priority="273" operator="lessThan">
      <formula>0</formula>
    </cfRule>
    <cfRule type="cellIs" dxfId="0" priority="272" operator="lessThan">
      <formula>0</formula>
    </cfRule>
    <cfRule type="cellIs" dxfId="0" priority="271" operator="lessThan">
      <formula>0</formula>
    </cfRule>
  </conditionalFormatting>
  <conditionalFormatting sqref="I12">
    <cfRule type="cellIs" dxfId="0" priority="270" operator="lessThan">
      <formula>0</formula>
    </cfRule>
    <cfRule type="cellIs" dxfId="0" priority="269" operator="lessThan">
      <formula>0</formula>
    </cfRule>
    <cfRule type="cellIs" dxfId="0" priority="268" operator="lessThan">
      <formula>0</formula>
    </cfRule>
  </conditionalFormatting>
  <conditionalFormatting sqref="K12">
    <cfRule type="cellIs" dxfId="0" priority="267" operator="lessThan">
      <formula>0</formula>
    </cfRule>
    <cfRule type="cellIs" dxfId="0" priority="266" operator="lessThan">
      <formula>0</formula>
    </cfRule>
    <cfRule type="cellIs" dxfId="0" priority="265" operator="lessThan">
      <formula>0</formula>
    </cfRule>
  </conditionalFormatting>
  <conditionalFormatting sqref="L12">
    <cfRule type="cellIs" dxfId="0" priority="264" operator="lessThan">
      <formula>0</formula>
    </cfRule>
    <cfRule type="cellIs" dxfId="0" priority="263" operator="lessThan">
      <formula>0</formula>
    </cfRule>
    <cfRule type="cellIs" dxfId="0" priority="262" operator="lessThan">
      <formula>0</formula>
    </cfRule>
  </conditionalFormatting>
  <conditionalFormatting sqref="M12">
    <cfRule type="cellIs" dxfId="0" priority="261" operator="lessThan">
      <formula>0</formula>
    </cfRule>
    <cfRule type="cellIs" dxfId="0" priority="260" operator="lessThan">
      <formula>0</formula>
    </cfRule>
    <cfRule type="cellIs" dxfId="0" priority="259" operator="lessThan">
      <formula>0</formula>
    </cfRule>
  </conditionalFormatting>
  <conditionalFormatting sqref="N12">
    <cfRule type="cellIs" dxfId="0" priority="258" operator="lessThan">
      <formula>0</formula>
    </cfRule>
    <cfRule type="cellIs" dxfId="0" priority="257" operator="lessThan">
      <formula>0</formula>
    </cfRule>
    <cfRule type="cellIs" dxfId="0" priority="256" operator="lessThan">
      <formula>0</formula>
    </cfRule>
  </conditionalFormatting>
  <conditionalFormatting sqref="O12">
    <cfRule type="cellIs" dxfId="0" priority="255" operator="lessThan">
      <formula>0</formula>
    </cfRule>
    <cfRule type="cellIs" dxfId="0" priority="254" operator="lessThan">
      <formula>0</formula>
    </cfRule>
    <cfRule type="cellIs" dxfId="0" priority="253" operator="lessThan">
      <formula>0</formula>
    </cfRule>
  </conditionalFormatting>
  <conditionalFormatting sqref="P12">
    <cfRule type="cellIs" dxfId="0" priority="252" operator="lessThan">
      <formula>0</formula>
    </cfRule>
    <cfRule type="cellIs" dxfId="0" priority="251" operator="lessThan">
      <formula>0</formula>
    </cfRule>
    <cfRule type="cellIs" dxfId="0" priority="250" operator="lessThan">
      <formula>0</formula>
    </cfRule>
  </conditionalFormatting>
  <conditionalFormatting sqref="H13">
    <cfRule type="cellIs" dxfId="0" priority="84" operator="lessThan">
      <formula>0</formula>
    </cfRule>
    <cfRule type="cellIs" dxfId="0" priority="83" operator="lessThan">
      <formula>0</formula>
    </cfRule>
    <cfRule type="cellIs" dxfId="0" priority="82" operator="lessThan">
      <formula>0</formula>
    </cfRule>
  </conditionalFormatting>
  <conditionalFormatting sqref="I13">
    <cfRule type="cellIs" dxfId="0" priority="81" operator="lessThan">
      <formula>0</formula>
    </cfRule>
    <cfRule type="cellIs" dxfId="0" priority="80" operator="lessThan">
      <formula>0</formula>
    </cfRule>
    <cfRule type="cellIs" dxfId="0" priority="79" operator="lessThan">
      <formula>0</formula>
    </cfRule>
  </conditionalFormatting>
  <conditionalFormatting sqref="K13">
    <cfRule type="cellIs" dxfId="0" priority="78" operator="lessThan">
      <formula>0</formula>
    </cfRule>
    <cfRule type="cellIs" dxfId="0" priority="77" operator="lessThan">
      <formula>0</formula>
    </cfRule>
    <cfRule type="cellIs" dxfId="0" priority="76" operator="lessThan">
      <formula>0</formula>
    </cfRule>
  </conditionalFormatting>
  <conditionalFormatting sqref="L13">
    <cfRule type="cellIs" dxfId="0" priority="75" operator="lessThan">
      <formula>0</formula>
    </cfRule>
    <cfRule type="cellIs" dxfId="0" priority="74" operator="lessThan">
      <formula>0</formula>
    </cfRule>
    <cfRule type="cellIs" dxfId="0" priority="73" operator="lessThan">
      <formula>0</formula>
    </cfRule>
  </conditionalFormatting>
  <conditionalFormatting sqref="M13">
    <cfRule type="cellIs" dxfId="0" priority="72" operator="lessThan">
      <formula>0</formula>
    </cfRule>
    <cfRule type="cellIs" dxfId="0" priority="71" operator="lessThan">
      <formula>0</formula>
    </cfRule>
    <cfRule type="cellIs" dxfId="0" priority="70" operator="lessThan">
      <formula>0</formula>
    </cfRule>
  </conditionalFormatting>
  <conditionalFormatting sqref="N13">
    <cfRule type="cellIs" dxfId="0" priority="69" operator="lessThan">
      <formula>0</formula>
    </cfRule>
    <cfRule type="cellIs" dxfId="0" priority="68" operator="lessThan">
      <formula>0</formula>
    </cfRule>
    <cfRule type="cellIs" dxfId="0" priority="67" operator="lessThan">
      <formula>0</formula>
    </cfRule>
  </conditionalFormatting>
  <conditionalFormatting sqref="O13">
    <cfRule type="cellIs" dxfId="0" priority="66" operator="lessThan">
      <formula>0</formula>
    </cfRule>
    <cfRule type="cellIs" dxfId="0" priority="65" operator="lessThan">
      <formula>0</formula>
    </cfRule>
    <cfRule type="cellIs" dxfId="0" priority="64" operator="lessThan">
      <formula>0</formula>
    </cfRule>
  </conditionalFormatting>
  <conditionalFormatting sqref="P13">
    <cfRule type="cellIs" dxfId="0" priority="63" operator="lessThan">
      <formula>0</formula>
    </cfRule>
    <cfRule type="cellIs" dxfId="0" priority="62" operator="lessThan">
      <formula>0</formula>
    </cfRule>
    <cfRule type="cellIs" dxfId="0" priority="61" operator="lessThan">
      <formula>0</formula>
    </cfRule>
  </conditionalFormatting>
  <conditionalFormatting sqref="H14">
    <cfRule type="cellIs" dxfId="0" priority="192" operator="lessThan">
      <formula>0</formula>
    </cfRule>
    <cfRule type="cellIs" dxfId="0" priority="191" operator="lessThan">
      <formula>0</formula>
    </cfRule>
    <cfRule type="cellIs" dxfId="0" priority="190" operator="lessThan">
      <formula>0</formula>
    </cfRule>
  </conditionalFormatting>
  <conditionalFormatting sqref="I14">
    <cfRule type="cellIs" dxfId="0" priority="189" operator="lessThan">
      <formula>0</formula>
    </cfRule>
    <cfRule type="cellIs" dxfId="0" priority="188" operator="lessThan">
      <formula>0</formula>
    </cfRule>
    <cfRule type="cellIs" dxfId="0" priority="187" operator="lessThan">
      <formula>0</formula>
    </cfRule>
  </conditionalFormatting>
  <conditionalFormatting sqref="K14">
    <cfRule type="cellIs" dxfId="0" priority="186" operator="lessThan">
      <formula>0</formula>
    </cfRule>
    <cfRule type="cellIs" dxfId="0" priority="185" operator="lessThan">
      <formula>0</formula>
    </cfRule>
    <cfRule type="cellIs" dxfId="0" priority="184" operator="lessThan">
      <formula>0</formula>
    </cfRule>
  </conditionalFormatting>
  <conditionalFormatting sqref="L14">
    <cfRule type="cellIs" dxfId="0" priority="183" operator="lessThan">
      <formula>0</formula>
    </cfRule>
    <cfRule type="cellIs" dxfId="0" priority="182" operator="lessThan">
      <formula>0</formula>
    </cfRule>
    <cfRule type="cellIs" dxfId="0" priority="181" operator="lessThan">
      <formula>0</formula>
    </cfRule>
  </conditionalFormatting>
  <conditionalFormatting sqref="M14">
    <cfRule type="cellIs" dxfId="0" priority="180" operator="lessThan">
      <formula>0</formula>
    </cfRule>
    <cfRule type="cellIs" dxfId="0" priority="179" operator="lessThan">
      <formula>0</formula>
    </cfRule>
    <cfRule type="cellIs" dxfId="0" priority="178" operator="lessThan">
      <formula>0</formula>
    </cfRule>
  </conditionalFormatting>
  <conditionalFormatting sqref="N14">
    <cfRule type="cellIs" dxfId="0" priority="177" operator="lessThan">
      <formula>0</formula>
    </cfRule>
    <cfRule type="cellIs" dxfId="0" priority="176" operator="lessThan">
      <formula>0</formula>
    </cfRule>
    <cfRule type="cellIs" dxfId="0" priority="175" operator="lessThan">
      <formula>0</formula>
    </cfRule>
  </conditionalFormatting>
  <conditionalFormatting sqref="O14">
    <cfRule type="cellIs" dxfId="0" priority="174" operator="lessThan">
      <formula>0</formula>
    </cfRule>
    <cfRule type="cellIs" dxfId="0" priority="173" operator="lessThan">
      <formula>0</formula>
    </cfRule>
    <cfRule type="cellIs" dxfId="0" priority="172" operator="lessThan">
      <formula>0</formula>
    </cfRule>
  </conditionalFormatting>
  <conditionalFormatting sqref="P14">
    <cfRule type="cellIs" dxfId="0" priority="171" operator="lessThan">
      <formula>0</formula>
    </cfRule>
    <cfRule type="cellIs" dxfId="0" priority="170" operator="lessThan">
      <formula>0</formula>
    </cfRule>
    <cfRule type="cellIs" dxfId="0" priority="169" operator="lessThan">
      <formula>0</formula>
    </cfRule>
  </conditionalFormatting>
  <conditionalFormatting sqref="H15">
    <cfRule type="cellIs" dxfId="0" priority="354" operator="lessThan">
      <formula>0</formula>
    </cfRule>
    <cfRule type="cellIs" dxfId="0" priority="353" operator="lessThan">
      <formula>0</formula>
    </cfRule>
    <cfRule type="cellIs" dxfId="0" priority="352" operator="lessThan">
      <formula>0</formula>
    </cfRule>
  </conditionalFormatting>
  <conditionalFormatting sqref="I15">
    <cfRule type="cellIs" dxfId="0" priority="351" operator="lessThan">
      <formula>0</formula>
    </cfRule>
    <cfRule type="cellIs" dxfId="0" priority="350" operator="lessThan">
      <formula>0</formula>
    </cfRule>
    <cfRule type="cellIs" dxfId="0" priority="349" operator="lessThan">
      <formula>0</formula>
    </cfRule>
  </conditionalFormatting>
  <conditionalFormatting sqref="K15">
    <cfRule type="cellIs" dxfId="0" priority="348" operator="lessThan">
      <formula>0</formula>
    </cfRule>
    <cfRule type="cellIs" dxfId="0" priority="347" operator="lessThan">
      <formula>0</formula>
    </cfRule>
    <cfRule type="cellIs" dxfId="0" priority="346" operator="lessThan">
      <formula>0</formula>
    </cfRule>
  </conditionalFormatting>
  <conditionalFormatting sqref="L15">
    <cfRule type="cellIs" dxfId="0" priority="345" operator="lessThan">
      <formula>0</formula>
    </cfRule>
    <cfRule type="cellIs" dxfId="0" priority="344" operator="lessThan">
      <formula>0</formula>
    </cfRule>
    <cfRule type="cellIs" dxfId="0" priority="343" operator="lessThan">
      <formula>0</formula>
    </cfRule>
  </conditionalFormatting>
  <conditionalFormatting sqref="M15">
    <cfRule type="cellIs" dxfId="0" priority="342" operator="lessThan">
      <formula>0</formula>
    </cfRule>
    <cfRule type="cellIs" dxfId="0" priority="341" operator="lessThan">
      <formula>0</formula>
    </cfRule>
    <cfRule type="cellIs" dxfId="0" priority="340" operator="lessThan">
      <formula>0</formula>
    </cfRule>
  </conditionalFormatting>
  <conditionalFormatting sqref="N15">
    <cfRule type="cellIs" dxfId="0" priority="339" operator="lessThan">
      <formula>0</formula>
    </cfRule>
    <cfRule type="cellIs" dxfId="0" priority="338" operator="lessThan">
      <formula>0</formula>
    </cfRule>
    <cfRule type="cellIs" dxfId="0" priority="337" operator="lessThan">
      <formula>0</formula>
    </cfRule>
  </conditionalFormatting>
  <conditionalFormatting sqref="O15">
    <cfRule type="cellIs" dxfId="0" priority="336" operator="lessThan">
      <formula>0</formula>
    </cfRule>
    <cfRule type="cellIs" dxfId="0" priority="335" operator="lessThan">
      <formula>0</formula>
    </cfRule>
    <cfRule type="cellIs" dxfId="0" priority="334" operator="lessThan">
      <formula>0</formula>
    </cfRule>
  </conditionalFormatting>
  <conditionalFormatting sqref="P15">
    <cfRule type="cellIs" dxfId="0" priority="333" operator="lessThan">
      <formula>0</formula>
    </cfRule>
    <cfRule type="cellIs" dxfId="0" priority="332" operator="lessThan">
      <formula>0</formula>
    </cfRule>
    <cfRule type="cellIs" dxfId="0" priority="331" operator="lessThan">
      <formula>0</formula>
    </cfRule>
  </conditionalFormatting>
  <conditionalFormatting sqref="H16">
    <cfRule type="cellIs" dxfId="0" priority="489" operator="lessThan">
      <formula>0</formula>
    </cfRule>
    <cfRule type="cellIs" dxfId="0" priority="488" operator="lessThan">
      <formula>0</formula>
    </cfRule>
    <cfRule type="cellIs" dxfId="0" priority="487" operator="lessThan">
      <formula>0</formula>
    </cfRule>
  </conditionalFormatting>
  <conditionalFormatting sqref="I16">
    <cfRule type="cellIs" dxfId="0" priority="486" operator="lessThan">
      <formula>0</formula>
    </cfRule>
    <cfRule type="cellIs" dxfId="0" priority="485" operator="lessThan">
      <formula>0</formula>
    </cfRule>
    <cfRule type="cellIs" dxfId="0" priority="484" operator="lessThan">
      <formula>0</formula>
    </cfRule>
  </conditionalFormatting>
  <conditionalFormatting sqref="K16">
    <cfRule type="cellIs" dxfId="0" priority="483" operator="lessThan">
      <formula>0</formula>
    </cfRule>
    <cfRule type="cellIs" dxfId="0" priority="482" operator="lessThan">
      <formula>0</formula>
    </cfRule>
    <cfRule type="cellIs" dxfId="0" priority="481" operator="lessThan">
      <formula>0</formula>
    </cfRule>
  </conditionalFormatting>
  <conditionalFormatting sqref="L16">
    <cfRule type="cellIs" dxfId="0" priority="480" operator="lessThan">
      <formula>0</formula>
    </cfRule>
    <cfRule type="cellIs" dxfId="0" priority="479" operator="lessThan">
      <formula>0</formula>
    </cfRule>
    <cfRule type="cellIs" dxfId="0" priority="478" operator="lessThan">
      <formula>0</formula>
    </cfRule>
  </conditionalFormatting>
  <conditionalFormatting sqref="M16">
    <cfRule type="cellIs" dxfId="0" priority="477" operator="lessThan">
      <formula>0</formula>
    </cfRule>
    <cfRule type="cellIs" dxfId="0" priority="476" operator="lessThan">
      <formula>0</formula>
    </cfRule>
    <cfRule type="cellIs" dxfId="0" priority="475" operator="lessThan">
      <formula>0</formula>
    </cfRule>
  </conditionalFormatting>
  <conditionalFormatting sqref="N16">
    <cfRule type="cellIs" dxfId="0" priority="474" operator="lessThan">
      <formula>0</formula>
    </cfRule>
    <cfRule type="cellIs" dxfId="0" priority="473" operator="lessThan">
      <formula>0</formula>
    </cfRule>
    <cfRule type="cellIs" dxfId="0" priority="472" operator="lessThan">
      <formula>0</formula>
    </cfRule>
  </conditionalFormatting>
  <conditionalFormatting sqref="O16">
    <cfRule type="cellIs" dxfId="0" priority="471" operator="lessThan">
      <formula>0</formula>
    </cfRule>
    <cfRule type="cellIs" dxfId="0" priority="470" operator="lessThan">
      <formula>0</formula>
    </cfRule>
    <cfRule type="cellIs" dxfId="0" priority="469" operator="lessThan">
      <formula>0</formula>
    </cfRule>
  </conditionalFormatting>
  <conditionalFormatting sqref="P16">
    <cfRule type="cellIs" dxfId="0" priority="468" operator="lessThan">
      <formula>0</formula>
    </cfRule>
    <cfRule type="cellIs" dxfId="0" priority="467" operator="lessThan">
      <formula>0</formula>
    </cfRule>
    <cfRule type="cellIs" dxfId="0" priority="466" operator="lessThan">
      <formula>0</formula>
    </cfRule>
  </conditionalFormatting>
  <conditionalFormatting sqref="H17">
    <cfRule type="cellIs" dxfId="0" priority="219" operator="lessThan">
      <formula>0</formula>
    </cfRule>
    <cfRule type="cellIs" dxfId="0" priority="218" operator="lessThan">
      <formula>0</formula>
    </cfRule>
    <cfRule type="cellIs" dxfId="0" priority="217" operator="lessThan">
      <formula>0</formula>
    </cfRule>
  </conditionalFormatting>
  <conditionalFormatting sqref="I17">
    <cfRule type="cellIs" dxfId="0" priority="216" operator="lessThan">
      <formula>0</formula>
    </cfRule>
    <cfRule type="cellIs" dxfId="0" priority="215" operator="lessThan">
      <formula>0</formula>
    </cfRule>
    <cfRule type="cellIs" dxfId="0" priority="214" operator="lessThan">
      <formula>0</formula>
    </cfRule>
  </conditionalFormatting>
  <conditionalFormatting sqref="K17">
    <cfRule type="cellIs" dxfId="0" priority="213" operator="lessThan">
      <formula>0</formula>
    </cfRule>
    <cfRule type="cellIs" dxfId="0" priority="212" operator="lessThan">
      <formula>0</formula>
    </cfRule>
    <cfRule type="cellIs" dxfId="0" priority="211" operator="lessThan">
      <formula>0</formula>
    </cfRule>
  </conditionalFormatting>
  <conditionalFormatting sqref="L17">
    <cfRule type="cellIs" dxfId="0" priority="210" operator="lessThan">
      <formula>0</formula>
    </cfRule>
    <cfRule type="cellIs" dxfId="0" priority="209" operator="lessThan">
      <formula>0</formula>
    </cfRule>
    <cfRule type="cellIs" dxfId="0" priority="208" operator="lessThan">
      <formula>0</formula>
    </cfRule>
  </conditionalFormatting>
  <conditionalFormatting sqref="M17">
    <cfRule type="cellIs" dxfId="0" priority="207" operator="lessThan">
      <formula>0</formula>
    </cfRule>
    <cfRule type="cellIs" dxfId="0" priority="206" operator="lessThan">
      <formula>0</formula>
    </cfRule>
    <cfRule type="cellIs" dxfId="0" priority="205" operator="lessThan">
      <formula>0</formula>
    </cfRule>
  </conditionalFormatting>
  <conditionalFormatting sqref="N17">
    <cfRule type="cellIs" dxfId="0" priority="204" operator="lessThan">
      <formula>0</formula>
    </cfRule>
    <cfRule type="cellIs" dxfId="0" priority="203" operator="lessThan">
      <formula>0</formula>
    </cfRule>
    <cfRule type="cellIs" dxfId="0" priority="202" operator="lessThan">
      <formula>0</formula>
    </cfRule>
  </conditionalFormatting>
  <conditionalFormatting sqref="O17">
    <cfRule type="cellIs" dxfId="0" priority="201" operator="lessThan">
      <formula>0</formula>
    </cfRule>
    <cfRule type="cellIs" dxfId="0" priority="200" operator="lessThan">
      <formula>0</formula>
    </cfRule>
    <cfRule type="cellIs" dxfId="0" priority="199" operator="lessThan">
      <formula>0</formula>
    </cfRule>
  </conditionalFormatting>
  <conditionalFormatting sqref="P17">
    <cfRule type="cellIs" dxfId="0" priority="198" operator="lessThan">
      <formula>0</formula>
    </cfRule>
    <cfRule type="cellIs" dxfId="0" priority="197" operator="lessThan">
      <formula>0</formula>
    </cfRule>
    <cfRule type="cellIs" dxfId="0" priority="196" operator="lessThan">
      <formula>0</formula>
    </cfRule>
  </conditionalFormatting>
  <conditionalFormatting sqref="H18">
    <cfRule type="cellIs" dxfId="0" priority="246" operator="lessThan">
      <formula>0</formula>
    </cfRule>
    <cfRule type="cellIs" dxfId="0" priority="245" operator="lessThan">
      <formula>0</formula>
    </cfRule>
    <cfRule type="cellIs" dxfId="0" priority="244" operator="lessThan">
      <formula>0</formula>
    </cfRule>
  </conditionalFormatting>
  <conditionalFormatting sqref="I18">
    <cfRule type="cellIs" dxfId="0" priority="243" operator="lessThan">
      <formula>0</formula>
    </cfRule>
    <cfRule type="cellIs" dxfId="0" priority="242" operator="lessThan">
      <formula>0</formula>
    </cfRule>
    <cfRule type="cellIs" dxfId="0" priority="241" operator="lessThan">
      <formula>0</formula>
    </cfRule>
  </conditionalFormatting>
  <conditionalFormatting sqref="K18">
    <cfRule type="cellIs" dxfId="0" priority="240" operator="lessThan">
      <formula>0</formula>
    </cfRule>
    <cfRule type="cellIs" dxfId="0" priority="239" operator="lessThan">
      <formula>0</formula>
    </cfRule>
    <cfRule type="cellIs" dxfId="0" priority="238" operator="lessThan">
      <formula>0</formula>
    </cfRule>
  </conditionalFormatting>
  <conditionalFormatting sqref="L18">
    <cfRule type="cellIs" dxfId="0" priority="237" operator="lessThan">
      <formula>0</formula>
    </cfRule>
    <cfRule type="cellIs" dxfId="0" priority="236" operator="lessThan">
      <formula>0</formula>
    </cfRule>
    <cfRule type="cellIs" dxfId="0" priority="235" operator="lessThan">
      <formula>0</formula>
    </cfRule>
  </conditionalFormatting>
  <conditionalFormatting sqref="M18">
    <cfRule type="cellIs" dxfId="0" priority="234" operator="lessThan">
      <formula>0</formula>
    </cfRule>
    <cfRule type="cellIs" dxfId="0" priority="233" operator="lessThan">
      <formula>0</formula>
    </cfRule>
    <cfRule type="cellIs" dxfId="0" priority="232" operator="lessThan">
      <formula>0</formula>
    </cfRule>
  </conditionalFormatting>
  <conditionalFormatting sqref="N18">
    <cfRule type="cellIs" dxfId="0" priority="231" operator="lessThan">
      <formula>0</formula>
    </cfRule>
    <cfRule type="cellIs" dxfId="0" priority="230" operator="lessThan">
      <formula>0</formula>
    </cfRule>
    <cfRule type="cellIs" dxfId="0" priority="229" operator="lessThan">
      <formula>0</formula>
    </cfRule>
  </conditionalFormatting>
  <conditionalFormatting sqref="O18">
    <cfRule type="cellIs" dxfId="0" priority="228" operator="lessThan">
      <formula>0</formula>
    </cfRule>
    <cfRule type="cellIs" dxfId="0" priority="227" operator="lessThan">
      <formula>0</formula>
    </cfRule>
    <cfRule type="cellIs" dxfId="0" priority="226" operator="lessThan">
      <formula>0</formula>
    </cfRule>
  </conditionalFormatting>
  <conditionalFormatting sqref="P18">
    <cfRule type="cellIs" dxfId="0" priority="225" operator="lessThan">
      <formula>0</formula>
    </cfRule>
    <cfRule type="cellIs" dxfId="0" priority="224" operator="lessThan">
      <formula>0</formula>
    </cfRule>
    <cfRule type="cellIs" dxfId="0" priority="223" operator="lessThan">
      <formula>0</formula>
    </cfRule>
  </conditionalFormatting>
  <conditionalFormatting sqref="H19">
    <cfRule type="cellIs" dxfId="0" priority="111" operator="lessThan">
      <formula>0</formula>
    </cfRule>
    <cfRule type="cellIs" dxfId="0" priority="110" operator="lessThan">
      <formula>0</formula>
    </cfRule>
    <cfRule type="cellIs" dxfId="0" priority="109" operator="lessThan">
      <formula>0</formula>
    </cfRule>
  </conditionalFormatting>
  <conditionalFormatting sqref="I19">
    <cfRule type="cellIs" dxfId="0" priority="108" operator="lessThan">
      <formula>0</formula>
    </cfRule>
    <cfRule type="cellIs" dxfId="0" priority="107" operator="lessThan">
      <formula>0</formula>
    </cfRule>
    <cfRule type="cellIs" dxfId="0" priority="106" operator="lessThan">
      <formula>0</formula>
    </cfRule>
  </conditionalFormatting>
  <conditionalFormatting sqref="K19">
    <cfRule type="cellIs" dxfId="0" priority="105" operator="lessThan">
      <formula>0</formula>
    </cfRule>
    <cfRule type="cellIs" dxfId="0" priority="104" operator="lessThan">
      <formula>0</formula>
    </cfRule>
    <cfRule type="cellIs" dxfId="0" priority="103" operator="lessThan">
      <formula>0</formula>
    </cfRule>
  </conditionalFormatting>
  <conditionalFormatting sqref="L19">
    <cfRule type="cellIs" dxfId="0" priority="102" operator="lessThan">
      <formula>0</formula>
    </cfRule>
    <cfRule type="cellIs" dxfId="0" priority="101" operator="lessThan">
      <formula>0</formula>
    </cfRule>
    <cfRule type="cellIs" dxfId="0" priority="100" operator="lessThan">
      <formula>0</formula>
    </cfRule>
  </conditionalFormatting>
  <conditionalFormatting sqref="M19">
    <cfRule type="cellIs" dxfId="0" priority="99" operator="lessThan">
      <formula>0</formula>
    </cfRule>
    <cfRule type="cellIs" dxfId="0" priority="98" operator="lessThan">
      <formula>0</formula>
    </cfRule>
    <cfRule type="cellIs" dxfId="0" priority="97" operator="lessThan">
      <formula>0</formula>
    </cfRule>
  </conditionalFormatting>
  <conditionalFormatting sqref="N19">
    <cfRule type="cellIs" dxfId="0" priority="96" operator="lessThan">
      <formula>0</formula>
    </cfRule>
    <cfRule type="cellIs" dxfId="0" priority="95" operator="lessThan">
      <formula>0</formula>
    </cfRule>
    <cfRule type="cellIs" dxfId="0" priority="94" operator="lessThan">
      <formula>0</formula>
    </cfRule>
  </conditionalFormatting>
  <conditionalFormatting sqref="O19">
    <cfRule type="cellIs" dxfId="0" priority="93" operator="lessThan">
      <formula>0</formula>
    </cfRule>
    <cfRule type="cellIs" dxfId="0" priority="92" operator="lessThan">
      <formula>0</formula>
    </cfRule>
    <cfRule type="cellIs" dxfId="0" priority="91" operator="lessThan">
      <formula>0</formula>
    </cfRule>
  </conditionalFormatting>
  <conditionalFormatting sqref="P19">
    <cfRule type="cellIs" dxfId="0" priority="90" operator="lessThan">
      <formula>0</formula>
    </cfRule>
    <cfRule type="cellIs" dxfId="0" priority="89" operator="lessThan">
      <formula>0</formula>
    </cfRule>
    <cfRule type="cellIs" dxfId="0" priority="88" operator="lessThan">
      <formula>0</formula>
    </cfRule>
  </conditionalFormatting>
  <conditionalFormatting sqref="H20">
    <cfRule type="cellIs" dxfId="0" priority="435" operator="lessThan">
      <formula>0</formula>
    </cfRule>
    <cfRule type="cellIs" dxfId="0" priority="434" operator="lessThan">
      <formula>0</formula>
    </cfRule>
    <cfRule type="cellIs" dxfId="0" priority="433" operator="lessThan">
      <formula>0</formula>
    </cfRule>
  </conditionalFormatting>
  <conditionalFormatting sqref="I20">
    <cfRule type="cellIs" dxfId="0" priority="432" operator="lessThan">
      <formula>0</formula>
    </cfRule>
    <cfRule type="cellIs" dxfId="0" priority="431" operator="lessThan">
      <formula>0</formula>
    </cfRule>
    <cfRule type="cellIs" dxfId="0" priority="430" operator="lessThan">
      <formula>0</formula>
    </cfRule>
  </conditionalFormatting>
  <conditionalFormatting sqref="K20">
    <cfRule type="cellIs" dxfId="0" priority="429" operator="lessThan">
      <formula>0</formula>
    </cfRule>
    <cfRule type="cellIs" dxfId="0" priority="428" operator="lessThan">
      <formula>0</formula>
    </cfRule>
    <cfRule type="cellIs" dxfId="0" priority="427" operator="lessThan">
      <formula>0</formula>
    </cfRule>
  </conditionalFormatting>
  <conditionalFormatting sqref="L20">
    <cfRule type="cellIs" dxfId="0" priority="426" operator="lessThan">
      <formula>0</formula>
    </cfRule>
    <cfRule type="cellIs" dxfId="0" priority="425" operator="lessThan">
      <formula>0</formula>
    </cfRule>
    <cfRule type="cellIs" dxfId="0" priority="424" operator="lessThan">
      <formula>0</formula>
    </cfRule>
  </conditionalFormatting>
  <conditionalFormatting sqref="M20">
    <cfRule type="cellIs" dxfId="0" priority="423" operator="lessThan">
      <formula>0</formula>
    </cfRule>
    <cfRule type="cellIs" dxfId="0" priority="422" operator="lessThan">
      <formula>0</formula>
    </cfRule>
    <cfRule type="cellIs" dxfId="0" priority="421" operator="lessThan">
      <formula>0</formula>
    </cfRule>
  </conditionalFormatting>
  <conditionalFormatting sqref="N20">
    <cfRule type="cellIs" dxfId="0" priority="420" operator="lessThan">
      <formula>0</formula>
    </cfRule>
    <cfRule type="cellIs" dxfId="0" priority="419" operator="lessThan">
      <formula>0</formula>
    </cfRule>
    <cfRule type="cellIs" dxfId="0" priority="418" operator="lessThan">
      <formula>0</formula>
    </cfRule>
  </conditionalFormatting>
  <conditionalFormatting sqref="O20">
    <cfRule type="cellIs" dxfId="0" priority="417" operator="lessThan">
      <formula>0</formula>
    </cfRule>
    <cfRule type="cellIs" dxfId="0" priority="416" operator="lessThan">
      <formula>0</formula>
    </cfRule>
    <cfRule type="cellIs" dxfId="0" priority="415" operator="lessThan">
      <formula>0</formula>
    </cfRule>
  </conditionalFormatting>
  <conditionalFormatting sqref="P20">
    <cfRule type="cellIs" dxfId="0" priority="414" operator="lessThan">
      <formula>0</formula>
    </cfRule>
    <cfRule type="cellIs" dxfId="0" priority="413" operator="lessThan">
      <formula>0</formula>
    </cfRule>
    <cfRule type="cellIs" dxfId="0" priority="412" operator="lessThan">
      <formula>0</formula>
    </cfRule>
  </conditionalFormatting>
  <conditionalFormatting sqref="H21">
    <cfRule type="cellIs" dxfId="0" priority="327" operator="lessThan">
      <formula>0</formula>
    </cfRule>
    <cfRule type="cellIs" dxfId="0" priority="326" operator="lessThan">
      <formula>0</formula>
    </cfRule>
    <cfRule type="cellIs" dxfId="0" priority="325" operator="lessThan">
      <formula>0</formula>
    </cfRule>
  </conditionalFormatting>
  <conditionalFormatting sqref="I21">
    <cfRule type="cellIs" dxfId="0" priority="324" operator="lessThan">
      <formula>0</formula>
    </cfRule>
    <cfRule type="cellIs" dxfId="0" priority="323" operator="lessThan">
      <formula>0</formula>
    </cfRule>
    <cfRule type="cellIs" dxfId="0" priority="322" operator="lessThan">
      <formula>0</formula>
    </cfRule>
  </conditionalFormatting>
  <conditionalFormatting sqref="K21">
    <cfRule type="cellIs" dxfId="0" priority="321" operator="lessThan">
      <formula>0</formula>
    </cfRule>
    <cfRule type="cellIs" dxfId="0" priority="320" operator="lessThan">
      <formula>0</formula>
    </cfRule>
    <cfRule type="cellIs" dxfId="0" priority="319" operator="lessThan">
      <formula>0</formula>
    </cfRule>
  </conditionalFormatting>
  <conditionalFormatting sqref="L21">
    <cfRule type="cellIs" dxfId="0" priority="318" operator="lessThan">
      <formula>0</formula>
    </cfRule>
    <cfRule type="cellIs" dxfId="0" priority="317" operator="lessThan">
      <formula>0</formula>
    </cfRule>
    <cfRule type="cellIs" dxfId="0" priority="316" operator="lessThan">
      <formula>0</formula>
    </cfRule>
  </conditionalFormatting>
  <conditionalFormatting sqref="M21">
    <cfRule type="cellIs" dxfId="0" priority="315" operator="lessThan">
      <formula>0</formula>
    </cfRule>
    <cfRule type="cellIs" dxfId="0" priority="314" operator="lessThan">
      <formula>0</formula>
    </cfRule>
    <cfRule type="cellIs" dxfId="0" priority="313" operator="lessThan">
      <formula>0</formula>
    </cfRule>
  </conditionalFormatting>
  <conditionalFormatting sqref="N21">
    <cfRule type="cellIs" dxfId="0" priority="312" operator="lessThan">
      <formula>0</formula>
    </cfRule>
    <cfRule type="cellIs" dxfId="0" priority="311" operator="lessThan">
      <formula>0</formula>
    </cfRule>
    <cfRule type="cellIs" dxfId="0" priority="310" operator="lessThan">
      <formula>0</formula>
    </cfRule>
  </conditionalFormatting>
  <conditionalFormatting sqref="O21">
    <cfRule type="cellIs" dxfId="0" priority="309" operator="lessThan">
      <formula>0</formula>
    </cfRule>
    <cfRule type="cellIs" dxfId="0" priority="308" operator="lessThan">
      <formula>0</formula>
    </cfRule>
    <cfRule type="cellIs" dxfId="0" priority="307" operator="lessThan">
      <formula>0</formula>
    </cfRule>
  </conditionalFormatting>
  <conditionalFormatting sqref="P21">
    <cfRule type="cellIs" dxfId="0" priority="306" operator="lessThan">
      <formula>0</formula>
    </cfRule>
    <cfRule type="cellIs" dxfId="0" priority="305" operator="lessThan">
      <formula>0</formula>
    </cfRule>
    <cfRule type="cellIs" dxfId="0" priority="304" operator="lessThan">
      <formula>0</formula>
    </cfRule>
  </conditionalFormatting>
  <conditionalFormatting sqref="H22">
    <cfRule type="cellIs" dxfId="0" priority="408" operator="lessThan">
      <formula>0</formula>
    </cfRule>
    <cfRule type="cellIs" dxfId="0" priority="407" operator="lessThan">
      <formula>0</formula>
    </cfRule>
    <cfRule type="cellIs" dxfId="0" priority="406" operator="lessThan">
      <formula>0</formula>
    </cfRule>
  </conditionalFormatting>
  <conditionalFormatting sqref="I22">
    <cfRule type="cellIs" dxfId="0" priority="405" operator="lessThan">
      <formula>0</formula>
    </cfRule>
    <cfRule type="cellIs" dxfId="0" priority="404" operator="lessThan">
      <formula>0</formula>
    </cfRule>
    <cfRule type="cellIs" dxfId="0" priority="403" operator="lessThan">
      <formula>0</formula>
    </cfRule>
  </conditionalFormatting>
  <conditionalFormatting sqref="K22">
    <cfRule type="cellIs" dxfId="0" priority="402" operator="lessThan">
      <formula>0</formula>
    </cfRule>
    <cfRule type="cellIs" dxfId="0" priority="401" operator="lessThan">
      <formula>0</formula>
    </cfRule>
    <cfRule type="cellIs" dxfId="0" priority="400" operator="lessThan">
      <formula>0</formula>
    </cfRule>
  </conditionalFormatting>
  <conditionalFormatting sqref="L22">
    <cfRule type="cellIs" dxfId="0" priority="399" operator="lessThan">
      <formula>0</formula>
    </cfRule>
    <cfRule type="cellIs" dxfId="0" priority="398" operator="lessThan">
      <formula>0</formula>
    </cfRule>
    <cfRule type="cellIs" dxfId="0" priority="397" operator="lessThan">
      <formula>0</formula>
    </cfRule>
  </conditionalFormatting>
  <conditionalFormatting sqref="M22">
    <cfRule type="cellIs" dxfId="0" priority="396" operator="lessThan">
      <formula>0</formula>
    </cfRule>
    <cfRule type="cellIs" dxfId="0" priority="395" operator="lessThan">
      <formula>0</formula>
    </cfRule>
    <cfRule type="cellIs" dxfId="0" priority="394" operator="lessThan">
      <formula>0</formula>
    </cfRule>
  </conditionalFormatting>
  <conditionalFormatting sqref="N22">
    <cfRule type="cellIs" dxfId="0" priority="393" operator="lessThan">
      <formula>0</formula>
    </cfRule>
    <cfRule type="cellIs" dxfId="0" priority="392" operator="lessThan">
      <formula>0</formula>
    </cfRule>
    <cfRule type="cellIs" dxfId="0" priority="391" operator="lessThan">
      <formula>0</formula>
    </cfRule>
  </conditionalFormatting>
  <conditionalFormatting sqref="O22">
    <cfRule type="cellIs" dxfId="0" priority="390" operator="lessThan">
      <formula>0</formula>
    </cfRule>
    <cfRule type="cellIs" dxfId="0" priority="389" operator="lessThan">
      <formula>0</formula>
    </cfRule>
    <cfRule type="cellIs" dxfId="0" priority="388" operator="lessThan">
      <formula>0</formula>
    </cfRule>
  </conditionalFormatting>
  <conditionalFormatting sqref="P22">
    <cfRule type="cellIs" dxfId="0" priority="387" operator="lessThan">
      <formula>0</formula>
    </cfRule>
    <cfRule type="cellIs" dxfId="0" priority="386" operator="lessThan">
      <formula>0</formula>
    </cfRule>
    <cfRule type="cellIs" dxfId="0" priority="385" operator="lessThan">
      <formula>0</formula>
    </cfRule>
  </conditionalFormatting>
  <conditionalFormatting sqref="H23">
    <cfRule type="cellIs" dxfId="0" priority="138" operator="lessThan">
      <formula>0</formula>
    </cfRule>
    <cfRule type="cellIs" dxfId="0" priority="137" operator="lessThan">
      <formula>0</formula>
    </cfRule>
    <cfRule type="cellIs" dxfId="0" priority="136" operator="lessThan">
      <formula>0</formula>
    </cfRule>
  </conditionalFormatting>
  <conditionalFormatting sqref="I23">
    <cfRule type="cellIs" dxfId="0" priority="135" operator="lessThan">
      <formula>0</formula>
    </cfRule>
    <cfRule type="cellIs" dxfId="0" priority="134" operator="lessThan">
      <formula>0</formula>
    </cfRule>
    <cfRule type="cellIs" dxfId="0" priority="133" operator="lessThan">
      <formula>0</formula>
    </cfRule>
  </conditionalFormatting>
  <conditionalFormatting sqref="K23">
    <cfRule type="cellIs" dxfId="0" priority="132" operator="lessThan">
      <formula>0</formula>
    </cfRule>
    <cfRule type="cellIs" dxfId="0" priority="131" operator="lessThan">
      <formula>0</formula>
    </cfRule>
    <cfRule type="cellIs" dxfId="0" priority="130" operator="lessThan">
      <formula>0</formula>
    </cfRule>
  </conditionalFormatting>
  <conditionalFormatting sqref="L23">
    <cfRule type="cellIs" dxfId="0" priority="129" operator="lessThan">
      <formula>0</formula>
    </cfRule>
    <cfRule type="cellIs" dxfId="0" priority="128" operator="lessThan">
      <formula>0</formula>
    </cfRule>
    <cfRule type="cellIs" dxfId="0" priority="127" operator="lessThan">
      <formula>0</formula>
    </cfRule>
  </conditionalFormatting>
  <conditionalFormatting sqref="M23">
    <cfRule type="cellIs" dxfId="0" priority="126" operator="lessThan">
      <formula>0</formula>
    </cfRule>
    <cfRule type="cellIs" dxfId="0" priority="125" operator="lessThan">
      <formula>0</formula>
    </cfRule>
    <cfRule type="cellIs" dxfId="0" priority="124" operator="lessThan">
      <formula>0</formula>
    </cfRule>
  </conditionalFormatting>
  <conditionalFormatting sqref="N23">
    <cfRule type="cellIs" dxfId="0" priority="123" operator="lessThan">
      <formula>0</formula>
    </cfRule>
    <cfRule type="cellIs" dxfId="0" priority="122" operator="lessThan">
      <formula>0</formula>
    </cfRule>
    <cfRule type="cellIs" dxfId="0" priority="121" operator="lessThan">
      <formula>0</formula>
    </cfRule>
  </conditionalFormatting>
  <conditionalFormatting sqref="O23">
    <cfRule type="cellIs" dxfId="0" priority="120" operator="lessThan">
      <formula>0</formula>
    </cfRule>
    <cfRule type="cellIs" dxfId="0" priority="119" operator="lessThan">
      <formula>0</formula>
    </cfRule>
    <cfRule type="cellIs" dxfId="0" priority="118" operator="lessThan">
      <formula>0</formula>
    </cfRule>
  </conditionalFormatting>
  <conditionalFormatting sqref="P23">
    <cfRule type="cellIs" dxfId="0" priority="117" operator="lessThan">
      <formula>0</formula>
    </cfRule>
    <cfRule type="cellIs" dxfId="0" priority="116" operator="lessThan">
      <formula>0</formula>
    </cfRule>
    <cfRule type="cellIs" dxfId="0" priority="115" operator="lessThan">
      <formula>0</formula>
    </cfRule>
  </conditionalFormatting>
  <conditionalFormatting sqref="H24">
    <cfRule type="cellIs" dxfId="0" priority="57" operator="lessThan">
      <formula>0</formula>
    </cfRule>
    <cfRule type="cellIs" dxfId="0" priority="56" operator="lessThan">
      <formula>0</formula>
    </cfRule>
    <cfRule type="cellIs" dxfId="0" priority="55" operator="lessThan">
      <formula>0</formula>
    </cfRule>
  </conditionalFormatting>
  <conditionalFormatting sqref="I24">
    <cfRule type="cellIs" dxfId="0" priority="54" operator="lessThan">
      <formula>0</formula>
    </cfRule>
    <cfRule type="cellIs" dxfId="0" priority="53" operator="lessThan">
      <formula>0</formula>
    </cfRule>
    <cfRule type="cellIs" dxfId="0" priority="52" operator="lessThan">
      <formula>0</formula>
    </cfRule>
  </conditionalFormatting>
  <conditionalFormatting sqref="K24">
    <cfRule type="cellIs" dxfId="0" priority="51" operator="lessThan">
      <formula>0</formula>
    </cfRule>
    <cfRule type="cellIs" dxfId="0" priority="50" operator="lessThan">
      <formula>0</formula>
    </cfRule>
    <cfRule type="cellIs" dxfId="0" priority="49" operator="lessThan">
      <formula>0</formula>
    </cfRule>
  </conditionalFormatting>
  <conditionalFormatting sqref="L24">
    <cfRule type="cellIs" dxfId="0" priority="48" operator="lessThan">
      <formula>0</formula>
    </cfRule>
    <cfRule type="cellIs" dxfId="0" priority="47" operator="lessThan">
      <formula>0</formula>
    </cfRule>
    <cfRule type="cellIs" dxfId="0" priority="46" operator="lessThan">
      <formula>0</formula>
    </cfRule>
  </conditionalFormatting>
  <conditionalFormatting sqref="M24">
    <cfRule type="cellIs" dxfId="0" priority="45" operator="lessThan">
      <formula>0</formula>
    </cfRule>
    <cfRule type="cellIs" dxfId="0" priority="44" operator="lessThan">
      <formula>0</formula>
    </cfRule>
    <cfRule type="cellIs" dxfId="0" priority="43" operator="lessThan">
      <formula>0</formula>
    </cfRule>
  </conditionalFormatting>
  <conditionalFormatting sqref="N24">
    <cfRule type="cellIs" dxfId="0" priority="42" operator="lessThan">
      <formula>0</formula>
    </cfRule>
    <cfRule type="cellIs" dxfId="0" priority="41" operator="lessThan">
      <formula>0</formula>
    </cfRule>
    <cfRule type="cellIs" dxfId="0" priority="40" operator="lessThan">
      <formula>0</formula>
    </cfRule>
  </conditionalFormatting>
  <conditionalFormatting sqref="O24">
    <cfRule type="cellIs" dxfId="0" priority="39" operator="lessThan">
      <formula>0</formula>
    </cfRule>
    <cfRule type="cellIs" dxfId="0" priority="38" operator="lessThan">
      <formula>0</formula>
    </cfRule>
    <cfRule type="cellIs" dxfId="0" priority="37" operator="lessThan">
      <formula>0</formula>
    </cfRule>
  </conditionalFormatting>
  <conditionalFormatting sqref="P24">
    <cfRule type="cellIs" dxfId="0" priority="36" operator="lessThan">
      <formula>0</formula>
    </cfRule>
    <cfRule type="cellIs" dxfId="0" priority="35" operator="lessThan">
      <formula>0</formula>
    </cfRule>
    <cfRule type="cellIs" dxfId="0" priority="34" operator="lessThan">
      <formula>0</formula>
    </cfRule>
  </conditionalFormatting>
  <conditionalFormatting sqref="H25">
    <cfRule type="cellIs" dxfId="0" priority="165" operator="lessThan">
      <formula>0</formula>
    </cfRule>
    <cfRule type="cellIs" dxfId="0" priority="164" operator="lessThan">
      <formula>0</formula>
    </cfRule>
    <cfRule type="cellIs" dxfId="0" priority="163" operator="lessThan">
      <formula>0</formula>
    </cfRule>
  </conditionalFormatting>
  <conditionalFormatting sqref="I25">
    <cfRule type="cellIs" dxfId="0" priority="162" operator="lessThan">
      <formula>0</formula>
    </cfRule>
    <cfRule type="cellIs" dxfId="0" priority="161" operator="lessThan">
      <formula>0</formula>
    </cfRule>
    <cfRule type="cellIs" dxfId="0" priority="160" operator="lessThan">
      <formula>0</formula>
    </cfRule>
  </conditionalFormatting>
  <conditionalFormatting sqref="K25">
    <cfRule type="cellIs" dxfId="0" priority="159" operator="lessThan">
      <formula>0</formula>
    </cfRule>
    <cfRule type="cellIs" dxfId="0" priority="158" operator="lessThan">
      <formula>0</formula>
    </cfRule>
    <cfRule type="cellIs" dxfId="0" priority="157" operator="lessThan">
      <formula>0</formula>
    </cfRule>
  </conditionalFormatting>
  <conditionalFormatting sqref="L25">
    <cfRule type="cellIs" dxfId="0" priority="156" operator="lessThan">
      <formula>0</formula>
    </cfRule>
    <cfRule type="cellIs" dxfId="0" priority="155" operator="lessThan">
      <formula>0</formula>
    </cfRule>
    <cfRule type="cellIs" dxfId="0" priority="154" operator="lessThan">
      <formula>0</formula>
    </cfRule>
  </conditionalFormatting>
  <conditionalFormatting sqref="M25">
    <cfRule type="cellIs" dxfId="0" priority="153" operator="lessThan">
      <formula>0</formula>
    </cfRule>
    <cfRule type="cellIs" dxfId="0" priority="152" operator="lessThan">
      <formula>0</formula>
    </cfRule>
    <cfRule type="cellIs" dxfId="0" priority="151" operator="lessThan">
      <formula>0</formula>
    </cfRule>
  </conditionalFormatting>
  <conditionalFormatting sqref="N25">
    <cfRule type="cellIs" dxfId="0" priority="150" operator="lessThan">
      <formula>0</formula>
    </cfRule>
    <cfRule type="cellIs" dxfId="0" priority="149" operator="lessThan">
      <formula>0</formula>
    </cfRule>
    <cfRule type="cellIs" dxfId="0" priority="148" operator="lessThan">
      <formula>0</formula>
    </cfRule>
  </conditionalFormatting>
  <conditionalFormatting sqref="O25">
    <cfRule type="cellIs" dxfId="0" priority="147" operator="lessThan">
      <formula>0</formula>
    </cfRule>
    <cfRule type="cellIs" dxfId="0" priority="146" operator="lessThan">
      <formula>0</formula>
    </cfRule>
    <cfRule type="cellIs" dxfId="0" priority="145" operator="lessThan">
      <formula>0</formula>
    </cfRule>
  </conditionalFormatting>
  <conditionalFormatting sqref="P25">
    <cfRule type="cellIs" dxfId="0" priority="144" operator="lessThan">
      <formula>0</formula>
    </cfRule>
    <cfRule type="cellIs" dxfId="0" priority="143" operator="lessThan">
      <formula>0</formula>
    </cfRule>
    <cfRule type="cellIs" dxfId="0" priority="142" operator="lessThan">
      <formula>0</formula>
    </cfRule>
  </conditionalFormatting>
  <conditionalFormatting sqref="H26">
    <cfRule type="cellIs" dxfId="0" priority="24" operator="lessThan">
      <formula>0</formula>
    </cfRule>
    <cfRule type="cellIs" dxfId="0" priority="23" operator="lessThan">
      <formula>0</formula>
    </cfRule>
    <cfRule type="cellIs" dxfId="0" priority="22" operator="lessThan">
      <formula>0</formula>
    </cfRule>
  </conditionalFormatting>
  <conditionalFormatting sqref="I26">
    <cfRule type="cellIs" dxfId="0" priority="21" operator="lessThan">
      <formula>0</formula>
    </cfRule>
    <cfRule type="cellIs" dxfId="0" priority="20" operator="lessThan">
      <formula>0</formula>
    </cfRule>
    <cfRule type="cellIs" dxfId="0" priority="19" operator="lessThan">
      <formula>0</formula>
    </cfRule>
  </conditionalFormatting>
  <conditionalFormatting sqref="K26">
    <cfRule type="cellIs" dxfId="0" priority="18" operator="lessThan">
      <formula>0</formula>
    </cfRule>
    <cfRule type="cellIs" dxfId="0" priority="17" operator="lessThan">
      <formula>0</formula>
    </cfRule>
    <cfRule type="cellIs" dxfId="0" priority="16" operator="lessThan">
      <formula>0</formula>
    </cfRule>
  </conditionalFormatting>
  <conditionalFormatting sqref="L26">
    <cfRule type="cellIs" dxfId="0" priority="15" operator="lessThan">
      <formula>0</formula>
    </cfRule>
    <cfRule type="cellIs" dxfId="0" priority="14" operator="lessThan">
      <formula>0</formula>
    </cfRule>
    <cfRule type="cellIs" dxfId="0" priority="13" operator="lessThan">
      <formula>0</formula>
    </cfRule>
  </conditionalFormatting>
  <conditionalFormatting sqref="M26">
    <cfRule type="cellIs" dxfId="0" priority="12" operator="lessThan">
      <formula>0</formula>
    </cfRule>
    <cfRule type="cellIs" dxfId="0" priority="11" operator="lessThan">
      <formula>0</formula>
    </cfRule>
    <cfRule type="cellIs" dxfId="0" priority="10" operator="lessThan">
      <formula>0</formula>
    </cfRule>
  </conditionalFormatting>
  <conditionalFormatting sqref="N26">
    <cfRule type="cellIs" dxfId="0" priority="9" operator="lessThan">
      <formula>0</formula>
    </cfRule>
    <cfRule type="cellIs" dxfId="0" priority="8" operator="lessThan">
      <formula>0</formula>
    </cfRule>
    <cfRule type="cellIs" dxfId="0" priority="7" operator="lessThan">
      <formula>0</formula>
    </cfRule>
  </conditionalFormatting>
  <conditionalFormatting sqref="O26">
    <cfRule type="cellIs" dxfId="0" priority="6" operator="lessThan">
      <formula>0</formula>
    </cfRule>
    <cfRule type="cellIs" dxfId="0" priority="5" operator="lessThan">
      <formula>0</formula>
    </cfRule>
    <cfRule type="cellIs" dxfId="0" priority="4" operator="lessThan">
      <formula>0</formula>
    </cfRule>
  </conditionalFormatting>
  <conditionalFormatting sqref="P26">
    <cfRule type="cellIs" dxfId="0" priority="3" operator="lessThan">
      <formula>0</formula>
    </cfRule>
    <cfRule type="cellIs" dxfId="0" priority="2" operator="lessThan">
      <formula>0</formula>
    </cfRule>
    <cfRule type="cellIs" dxfId="0" priority="1" operator="lessThan">
      <formula>0</formula>
    </cfRule>
  </conditionalFormatting>
  <conditionalFormatting sqref="E8 G8">
    <cfRule type="cellIs" dxfId="0" priority="33" operator="lessThan">
      <formula>0</formula>
    </cfRule>
    <cfRule type="cellIs" dxfId="0" priority="32" operator="lessThan">
      <formula>0</formula>
    </cfRule>
    <cfRule type="cellIs" dxfId="0" priority="31" operator="lessThan">
      <formula>0</formula>
    </cfRule>
  </conditionalFormatting>
  <conditionalFormatting sqref="E9 G9">
    <cfRule type="cellIs" dxfId="0" priority="303" operator="lessThan">
      <formula>0</formula>
    </cfRule>
    <cfRule type="cellIs" dxfId="0" priority="302" operator="lessThan">
      <formula>0</formula>
    </cfRule>
    <cfRule type="cellIs" dxfId="0" priority="301" operator="lessThan">
      <formula>0</formula>
    </cfRule>
  </conditionalFormatting>
  <conditionalFormatting sqref="E10 G10">
    <cfRule type="cellIs" dxfId="0" priority="384" operator="lessThan">
      <formula>0</formula>
    </cfRule>
    <cfRule type="cellIs" dxfId="0" priority="383" operator="lessThan">
      <formula>0</formula>
    </cfRule>
    <cfRule type="cellIs" dxfId="0" priority="382" operator="lessThan">
      <formula>0</formula>
    </cfRule>
  </conditionalFormatting>
  <conditionalFormatting sqref="E11 G11">
    <cfRule type="cellIs" dxfId="0" priority="465" operator="lessThan">
      <formula>0</formula>
    </cfRule>
    <cfRule type="cellIs" dxfId="0" priority="464" operator="lessThan">
      <formula>0</formula>
    </cfRule>
    <cfRule type="cellIs" dxfId="0" priority="463" operator="lessThan">
      <formula>0</formula>
    </cfRule>
  </conditionalFormatting>
  <conditionalFormatting sqref="E12 G12">
    <cfRule type="cellIs" dxfId="0" priority="276" operator="lessThan">
      <formula>0</formula>
    </cfRule>
    <cfRule type="cellIs" dxfId="0" priority="275" operator="lessThan">
      <formula>0</formula>
    </cfRule>
    <cfRule type="cellIs" dxfId="0" priority="274" operator="lessThan">
      <formula>0</formula>
    </cfRule>
  </conditionalFormatting>
  <conditionalFormatting sqref="E13 G13">
    <cfRule type="cellIs" dxfId="0" priority="87" operator="lessThan">
      <formula>0</formula>
    </cfRule>
    <cfRule type="cellIs" dxfId="0" priority="86" operator="lessThan">
      <formula>0</formula>
    </cfRule>
    <cfRule type="cellIs" dxfId="0" priority="85" operator="lessThan">
      <formula>0</formula>
    </cfRule>
  </conditionalFormatting>
  <conditionalFormatting sqref="E14 G14">
    <cfRule type="cellIs" dxfId="0" priority="195" operator="lessThan">
      <formula>0</formula>
    </cfRule>
    <cfRule type="cellIs" dxfId="0" priority="194" operator="lessThan">
      <formula>0</formula>
    </cfRule>
    <cfRule type="cellIs" dxfId="0" priority="193" operator="lessThan">
      <formula>0</formula>
    </cfRule>
  </conditionalFormatting>
  <conditionalFormatting sqref="E15 G15">
    <cfRule type="cellIs" dxfId="0" priority="357" operator="lessThan">
      <formula>0</formula>
    </cfRule>
    <cfRule type="cellIs" dxfId="0" priority="356" operator="lessThan">
      <formula>0</formula>
    </cfRule>
    <cfRule type="cellIs" dxfId="0" priority="355" operator="lessThan">
      <formula>0</formula>
    </cfRule>
  </conditionalFormatting>
  <conditionalFormatting sqref="E16 G16">
    <cfRule type="cellIs" dxfId="0" priority="492" operator="lessThan">
      <formula>0</formula>
    </cfRule>
    <cfRule type="cellIs" dxfId="0" priority="491" operator="lessThan">
      <formula>0</formula>
    </cfRule>
    <cfRule type="cellIs" dxfId="0" priority="490" operator="lessThan">
      <formula>0</formula>
    </cfRule>
  </conditionalFormatting>
  <conditionalFormatting sqref="E17 G17">
    <cfRule type="cellIs" dxfId="0" priority="222" operator="lessThan">
      <formula>0</formula>
    </cfRule>
    <cfRule type="cellIs" dxfId="0" priority="221" operator="lessThan">
      <formula>0</formula>
    </cfRule>
    <cfRule type="cellIs" dxfId="0" priority="220" operator="lessThan">
      <formula>0</formula>
    </cfRule>
  </conditionalFormatting>
  <conditionalFormatting sqref="E18 G18">
    <cfRule type="cellIs" dxfId="0" priority="249" operator="lessThan">
      <formula>0</formula>
    </cfRule>
    <cfRule type="cellIs" dxfId="0" priority="248" operator="lessThan">
      <formula>0</formula>
    </cfRule>
    <cfRule type="cellIs" dxfId="0" priority="247" operator="lessThan">
      <formula>0</formula>
    </cfRule>
  </conditionalFormatting>
  <conditionalFormatting sqref="E19 G19">
    <cfRule type="cellIs" dxfId="0" priority="114" operator="lessThan">
      <formula>0</formula>
    </cfRule>
    <cfRule type="cellIs" dxfId="0" priority="113" operator="lessThan">
      <formula>0</formula>
    </cfRule>
    <cfRule type="cellIs" dxfId="0" priority="112" operator="lessThan">
      <formula>0</formula>
    </cfRule>
  </conditionalFormatting>
  <conditionalFormatting sqref="E20 G20">
    <cfRule type="cellIs" dxfId="0" priority="438" operator="lessThan">
      <formula>0</formula>
    </cfRule>
    <cfRule type="cellIs" dxfId="0" priority="437" operator="lessThan">
      <formula>0</formula>
    </cfRule>
    <cfRule type="cellIs" dxfId="0" priority="436" operator="lessThan">
      <formula>0</formula>
    </cfRule>
  </conditionalFormatting>
  <conditionalFormatting sqref="E21 G21">
    <cfRule type="cellIs" dxfId="0" priority="330" operator="lessThan">
      <formula>0</formula>
    </cfRule>
    <cfRule type="cellIs" dxfId="0" priority="329" operator="lessThan">
      <formula>0</formula>
    </cfRule>
    <cfRule type="cellIs" dxfId="0" priority="328" operator="lessThan">
      <formula>0</formula>
    </cfRule>
  </conditionalFormatting>
  <conditionalFormatting sqref="E22 G22">
    <cfRule type="cellIs" dxfId="0" priority="411" operator="lessThan">
      <formula>0</formula>
    </cfRule>
    <cfRule type="cellIs" dxfId="0" priority="410" operator="lessThan">
      <formula>0</formula>
    </cfRule>
    <cfRule type="cellIs" dxfId="0" priority="409" operator="lessThan">
      <formula>0</formula>
    </cfRule>
  </conditionalFormatting>
  <conditionalFormatting sqref="E23 G23">
    <cfRule type="cellIs" dxfId="0" priority="141" operator="lessThan">
      <formula>0</formula>
    </cfRule>
    <cfRule type="cellIs" dxfId="0" priority="140" operator="lessThan">
      <formula>0</formula>
    </cfRule>
    <cfRule type="cellIs" dxfId="0" priority="139" operator="lessThan">
      <formula>0</formula>
    </cfRule>
  </conditionalFormatting>
  <conditionalFormatting sqref="E24 G24">
    <cfRule type="cellIs" dxfId="0" priority="60" operator="lessThan">
      <formula>0</formula>
    </cfRule>
    <cfRule type="cellIs" dxfId="0" priority="59" operator="lessThan">
      <formula>0</formula>
    </cfRule>
    <cfRule type="cellIs" dxfId="0" priority="58" operator="lessThan">
      <formula>0</formula>
    </cfRule>
  </conditionalFormatting>
  <conditionalFormatting sqref="E25 G25">
    <cfRule type="cellIs" dxfId="0" priority="168" operator="lessThan">
      <formula>0</formula>
    </cfRule>
    <cfRule type="cellIs" dxfId="0" priority="167" operator="lessThan">
      <formula>0</formula>
    </cfRule>
    <cfRule type="cellIs" dxfId="0" priority="166" operator="lessThan">
      <formula>0</formula>
    </cfRule>
  </conditionalFormatting>
  <conditionalFormatting sqref="E26 G26">
    <cfRule type="cellIs" dxfId="0" priority="27" operator="lessThan">
      <formula>0</formula>
    </cfRule>
    <cfRule type="cellIs" dxfId="0" priority="26" operator="lessThan">
      <formula>0</formula>
    </cfRule>
    <cfRule type="cellIs" dxfId="0" priority="25" operator="lessThan">
      <formula>0</formula>
    </cfRule>
  </conditionalFormatting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85" zoomScaleNormal="85" workbookViewId="0">
      <selection activeCell="G17" sqref="G17"/>
    </sheetView>
  </sheetViews>
  <sheetFormatPr defaultColWidth="9" defaultRowHeight="14.25"/>
  <cols>
    <col min="1" max="1" width="8.125" style="1" customWidth="1"/>
    <col min="2" max="2" width="8.875" style="1" customWidth="1"/>
    <col min="3" max="3" width="8.375" style="1" customWidth="1"/>
    <col min="4" max="4" width="7.375" style="2" customWidth="1"/>
    <col min="5" max="6" width="7.375" style="1" customWidth="1"/>
    <col min="7" max="7" width="7.375" style="2" customWidth="1"/>
    <col min="8" max="18" width="7.375" style="1" customWidth="1"/>
    <col min="19" max="19" width="7.375" style="2" customWidth="1"/>
    <col min="20" max="23" width="7.375" style="1" customWidth="1"/>
    <col min="24" max="16384" width="9" style="1"/>
  </cols>
  <sheetData>
    <row r="1" s="1" customFormat="1" ht="30" customHeight="1" spans="1:20">
      <c r="A1" s="3" t="s">
        <v>145</v>
      </c>
      <c r="D1" s="2"/>
      <c r="G1" s="2"/>
      <c r="Q1" s="30"/>
      <c r="R1" s="30"/>
      <c r="S1" s="31"/>
      <c r="T1" s="30"/>
    </row>
    <row r="2" s="1" customFormat="1" ht="27.75" customHeight="1" spans="1:23">
      <c r="A2" s="4" t="s">
        <v>151</v>
      </c>
      <c r="B2" s="4"/>
      <c r="C2" s="4"/>
      <c r="D2" s="5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  <c r="V2" s="4"/>
      <c r="W2" s="4"/>
    </row>
    <row r="3" s="1" customFormat="1" ht="27.75" customHeight="1" spans="1:23">
      <c r="A3" s="6" t="s">
        <v>177</v>
      </c>
      <c r="B3" s="6"/>
      <c r="C3" s="6"/>
      <c r="D3" s="7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6"/>
    </row>
    <row r="4" s="1" customFormat="1" ht="27.75" customHeight="1" spans="1:23">
      <c r="A4" s="8" t="s">
        <v>55</v>
      </c>
      <c r="B4" s="9" t="s">
        <v>178</v>
      </c>
      <c r="C4" s="10"/>
      <c r="D4" s="11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0"/>
      <c r="U4" s="10"/>
      <c r="V4" s="10"/>
      <c r="W4" s="10"/>
    </row>
    <row r="5" s="1" customFormat="1" ht="27.75" customHeight="1" spans="1:23">
      <c r="A5" s="12"/>
      <c r="B5" s="8" t="s">
        <v>153</v>
      </c>
      <c r="C5" s="8" t="s">
        <v>154</v>
      </c>
      <c r="D5" s="14" t="s">
        <v>59</v>
      </c>
      <c r="E5" s="13" t="s">
        <v>60</v>
      </c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 t="s">
        <v>84</v>
      </c>
      <c r="R5" s="13"/>
      <c r="S5" s="14"/>
      <c r="T5" s="13"/>
      <c r="U5" s="13"/>
      <c r="V5" s="13"/>
      <c r="W5" s="13"/>
    </row>
    <row r="6" s="1" customFormat="1" ht="27.75" customHeight="1" spans="1:23">
      <c r="A6" s="12"/>
      <c r="B6" s="12"/>
      <c r="C6" s="12"/>
      <c r="D6" s="14"/>
      <c r="E6" s="15" t="s">
        <v>62</v>
      </c>
      <c r="F6" s="16" t="s">
        <v>155</v>
      </c>
      <c r="G6" s="17" t="s">
        <v>59</v>
      </c>
      <c r="H6" s="18" t="s">
        <v>64</v>
      </c>
      <c r="I6" s="18" t="s">
        <v>65</v>
      </c>
      <c r="J6" s="18" t="s">
        <v>66</v>
      </c>
      <c r="K6" s="18" t="s">
        <v>67</v>
      </c>
      <c r="L6" s="18" t="s">
        <v>68</v>
      </c>
      <c r="M6" s="18" t="s">
        <v>69</v>
      </c>
      <c r="N6" s="18" t="s">
        <v>70</v>
      </c>
      <c r="O6" s="18" t="s">
        <v>71</v>
      </c>
      <c r="P6" s="18" t="s">
        <v>72</v>
      </c>
      <c r="Q6" s="15" t="s">
        <v>73</v>
      </c>
      <c r="R6" s="16" t="s">
        <v>156</v>
      </c>
      <c r="S6" s="17" t="s">
        <v>59</v>
      </c>
      <c r="T6" s="18" t="s">
        <v>74</v>
      </c>
      <c r="U6" s="18" t="s">
        <v>75</v>
      </c>
      <c r="V6" s="18" t="s">
        <v>76</v>
      </c>
      <c r="W6" s="18" t="s">
        <v>77</v>
      </c>
    </row>
    <row r="7" s="1" customFormat="1" ht="27.75" customHeight="1" spans="1:23">
      <c r="A7" s="19"/>
      <c r="B7" s="19"/>
      <c r="C7" s="19"/>
      <c r="D7" s="14"/>
      <c r="E7" s="15"/>
      <c r="F7" s="20"/>
      <c r="G7" s="21"/>
      <c r="H7" s="18" t="s">
        <v>78</v>
      </c>
      <c r="I7" s="18" t="s">
        <v>78</v>
      </c>
      <c r="J7" s="18" t="s">
        <v>78</v>
      </c>
      <c r="K7" s="18" t="s">
        <v>78</v>
      </c>
      <c r="L7" s="18" t="s">
        <v>78</v>
      </c>
      <c r="M7" s="18" t="s">
        <v>78</v>
      </c>
      <c r="N7" s="18" t="s">
        <v>78</v>
      </c>
      <c r="O7" s="18" t="s">
        <v>78</v>
      </c>
      <c r="P7" s="18" t="s">
        <v>78</v>
      </c>
      <c r="Q7" s="15"/>
      <c r="R7" s="20"/>
      <c r="S7" s="21"/>
      <c r="T7" s="18" t="s">
        <v>78</v>
      </c>
      <c r="U7" s="18" t="s">
        <v>78</v>
      </c>
      <c r="V7" s="18" t="s">
        <v>78</v>
      </c>
      <c r="W7" s="18" t="s">
        <v>78</v>
      </c>
    </row>
    <row r="8" s="130" customFormat="1" ht="16" customHeight="1" spans="1:23">
      <c r="A8" s="131" t="s">
        <v>79</v>
      </c>
      <c r="B8" s="132">
        <v>1386.45</v>
      </c>
      <c r="C8" s="132">
        <v>1522.64</v>
      </c>
      <c r="D8" s="133">
        <v>-0.0894433352598119</v>
      </c>
      <c r="E8" s="134">
        <v>687.48</v>
      </c>
      <c r="F8" s="134">
        <v>920.65</v>
      </c>
      <c r="G8" s="133">
        <v>-0.253266713734861</v>
      </c>
      <c r="H8" s="134">
        <v>115.42</v>
      </c>
      <c r="I8" s="139">
        <v>495.93</v>
      </c>
      <c r="J8" s="139">
        <v>77.125846</v>
      </c>
      <c r="K8" s="134">
        <v>41.23</v>
      </c>
      <c r="L8" s="134">
        <v>11.83</v>
      </c>
      <c r="M8" s="134">
        <v>85.624154</v>
      </c>
      <c r="N8" s="134">
        <v>14.25</v>
      </c>
      <c r="O8" s="134">
        <v>0.16</v>
      </c>
      <c r="P8" s="134">
        <v>2.56</v>
      </c>
      <c r="Q8" s="136">
        <v>725.91</v>
      </c>
      <c r="R8" s="136">
        <v>575.44</v>
      </c>
      <c r="S8" s="143">
        <v>0.261486862227165</v>
      </c>
      <c r="T8" s="134"/>
      <c r="U8" s="134">
        <v>85.54</v>
      </c>
      <c r="V8" s="134">
        <v>1.46</v>
      </c>
      <c r="W8" s="134">
        <v>638.91</v>
      </c>
    </row>
    <row r="9" s="130" customFormat="1" ht="16" customHeight="1" spans="1:23">
      <c r="A9" s="135" t="s">
        <v>33</v>
      </c>
      <c r="B9" s="132">
        <v>239.111426</v>
      </c>
      <c r="C9" s="132">
        <v>325.624959</v>
      </c>
      <c r="D9" s="133">
        <v>-0.0634452</v>
      </c>
      <c r="E9" s="136">
        <v>190.372861</v>
      </c>
      <c r="F9" s="136">
        <v>211.480692</v>
      </c>
      <c r="G9" s="133">
        <v>-0.09980973109356</v>
      </c>
      <c r="H9" s="137">
        <v>31.24748</v>
      </c>
      <c r="I9" s="140">
        <v>98.433762</v>
      </c>
      <c r="J9" s="140">
        <v>73.244962</v>
      </c>
      <c r="K9" s="137">
        <v>8.17336</v>
      </c>
      <c r="L9" s="137">
        <v>1.665816</v>
      </c>
      <c r="M9" s="134">
        <v>3.11832100000002</v>
      </c>
      <c r="N9" s="137">
        <v>0</v>
      </c>
      <c r="O9" s="137">
        <v>0</v>
      </c>
      <c r="P9" s="136">
        <v>13.91</v>
      </c>
      <c r="Q9" s="136">
        <v>45.778565</v>
      </c>
      <c r="R9" s="136">
        <v>95.704267</v>
      </c>
      <c r="S9" s="143">
        <v>-0.521666416399177</v>
      </c>
      <c r="T9" s="136"/>
      <c r="U9" s="136">
        <v>7.444992</v>
      </c>
      <c r="V9" s="144">
        <v>32.255472</v>
      </c>
      <c r="W9" s="134">
        <v>6.078101</v>
      </c>
    </row>
    <row r="10" s="130" customFormat="1" ht="16" customHeight="1" spans="1:23">
      <c r="A10" s="135" t="s">
        <v>34</v>
      </c>
      <c r="B10" s="132">
        <v>226.484577</v>
      </c>
      <c r="C10" s="132">
        <v>162.679745</v>
      </c>
      <c r="D10" s="133">
        <v>0.4893427</v>
      </c>
      <c r="E10" s="136">
        <v>209.255773</v>
      </c>
      <c r="F10" s="136">
        <v>153.644822</v>
      </c>
      <c r="G10" s="133">
        <v>0.361944843152606</v>
      </c>
      <c r="H10" s="137">
        <v>16.723037</v>
      </c>
      <c r="I10" s="140">
        <v>103.582958</v>
      </c>
      <c r="J10" s="140">
        <v>89.228285</v>
      </c>
      <c r="K10" s="137">
        <v>0.444689</v>
      </c>
      <c r="L10" s="137">
        <v>1.682818</v>
      </c>
      <c r="M10" s="134">
        <v>14.371712</v>
      </c>
      <c r="N10" s="137">
        <v>0</v>
      </c>
      <c r="O10" s="137">
        <v>0</v>
      </c>
      <c r="P10" s="136">
        <v>0.39</v>
      </c>
      <c r="Q10" s="136">
        <v>11.578804</v>
      </c>
      <c r="R10" s="136">
        <v>6.424923</v>
      </c>
      <c r="S10" s="143">
        <v>0.802170080481897</v>
      </c>
      <c r="T10" s="136"/>
      <c r="U10" s="136">
        <v>4.839652</v>
      </c>
      <c r="V10" s="144">
        <v>2.320283</v>
      </c>
      <c r="W10" s="134">
        <v>4.41886899999999</v>
      </c>
    </row>
    <row r="11" s="130" customFormat="1" ht="16" customHeight="1" spans="1:23">
      <c r="A11" s="135" t="s">
        <v>35</v>
      </c>
      <c r="B11" s="132">
        <v>95.336857</v>
      </c>
      <c r="C11" s="132">
        <v>73.993653</v>
      </c>
      <c r="D11" s="133">
        <v>0.7309487</v>
      </c>
      <c r="E11" s="136">
        <v>89.999544</v>
      </c>
      <c r="F11" s="136">
        <v>69.482837</v>
      </c>
      <c r="G11" s="133">
        <v>0.295277335898072</v>
      </c>
      <c r="H11" s="137">
        <v>1.70746</v>
      </c>
      <c r="I11" s="140">
        <v>81.00377</v>
      </c>
      <c r="J11" s="140">
        <v>0</v>
      </c>
      <c r="K11" s="137">
        <v>0</v>
      </c>
      <c r="L11" s="137">
        <v>1.099023</v>
      </c>
      <c r="M11" s="134">
        <v>2.996751</v>
      </c>
      <c r="N11" s="137">
        <v>2.19</v>
      </c>
      <c r="O11" s="137">
        <v>0.6</v>
      </c>
      <c r="P11" s="136">
        <v>2.11</v>
      </c>
      <c r="Q11" s="136">
        <v>3.867313</v>
      </c>
      <c r="R11" s="136">
        <v>3.660816</v>
      </c>
      <c r="S11" s="143">
        <v>0.0564073692859734</v>
      </c>
      <c r="T11" s="136"/>
      <c r="U11" s="136">
        <v>3.839483</v>
      </c>
      <c r="V11" s="144">
        <v>0.02783</v>
      </c>
      <c r="W11" s="134">
        <v>2.42861286636753e-16</v>
      </c>
    </row>
    <row r="12" s="130" customFormat="1" ht="16" customHeight="1" spans="1:23">
      <c r="A12" s="135" t="s">
        <v>36</v>
      </c>
      <c r="B12" s="132">
        <v>232.619525</v>
      </c>
      <c r="C12" s="132">
        <v>221.360117</v>
      </c>
      <c r="D12" s="133">
        <v>0.1650907</v>
      </c>
      <c r="E12" s="136">
        <v>227.175975</v>
      </c>
      <c r="F12" s="136">
        <v>217.208883</v>
      </c>
      <c r="G12" s="133">
        <v>0.0458871288427001</v>
      </c>
      <c r="H12" s="137">
        <v>27.780198</v>
      </c>
      <c r="I12" s="140">
        <v>106.323425</v>
      </c>
      <c r="J12" s="140">
        <v>116.075864</v>
      </c>
      <c r="K12" s="137">
        <v>3.892409</v>
      </c>
      <c r="L12" s="137">
        <v>2.25017</v>
      </c>
      <c r="M12" s="134">
        <v>2.52651600000001</v>
      </c>
      <c r="N12" s="137">
        <v>0</v>
      </c>
      <c r="O12" s="137">
        <v>0</v>
      </c>
      <c r="P12" s="136">
        <v>0</v>
      </c>
      <c r="Q12" s="136">
        <v>3.76355</v>
      </c>
      <c r="R12" s="136">
        <v>3.34123399999999</v>
      </c>
      <c r="S12" s="143">
        <v>0.12639521805417</v>
      </c>
      <c r="T12" s="136"/>
      <c r="U12" s="136">
        <v>3.580041</v>
      </c>
      <c r="V12" s="144">
        <v>0.02783</v>
      </c>
      <c r="W12" s="134">
        <v>0.155679</v>
      </c>
    </row>
    <row r="13" s="130" customFormat="1" ht="16" customHeight="1" spans="1:23">
      <c r="A13" s="135" t="s">
        <v>37</v>
      </c>
      <c r="B13" s="132">
        <v>0</v>
      </c>
      <c r="C13" s="132">
        <v>0</v>
      </c>
      <c r="D13" s="133"/>
      <c r="E13" s="136">
        <v>0</v>
      </c>
      <c r="F13" s="136">
        <v>0</v>
      </c>
      <c r="G13" s="133"/>
      <c r="H13" s="137">
        <v>0</v>
      </c>
      <c r="I13" s="140">
        <v>0</v>
      </c>
      <c r="J13" s="140">
        <v>0</v>
      </c>
      <c r="K13" s="137">
        <v>0</v>
      </c>
      <c r="L13" s="137">
        <v>0</v>
      </c>
      <c r="M13" s="134">
        <v>0</v>
      </c>
      <c r="N13" s="137">
        <v>0</v>
      </c>
      <c r="O13" s="137">
        <v>0</v>
      </c>
      <c r="P13" s="136">
        <v>0</v>
      </c>
      <c r="Q13" s="136">
        <v>0</v>
      </c>
      <c r="R13" s="136">
        <v>0</v>
      </c>
      <c r="S13" s="143"/>
      <c r="T13" s="136"/>
      <c r="U13" s="136">
        <v>0</v>
      </c>
      <c r="V13" s="144">
        <v>0</v>
      </c>
      <c r="W13" s="134">
        <v>0</v>
      </c>
    </row>
    <row r="14" s="130" customFormat="1" ht="16" customHeight="1" spans="1:23">
      <c r="A14" s="135" t="s">
        <v>38</v>
      </c>
      <c r="B14" s="132">
        <v>75.513508</v>
      </c>
      <c r="C14" s="132">
        <v>47.741836</v>
      </c>
      <c r="D14" s="133">
        <v>0.3387053</v>
      </c>
      <c r="E14" s="136">
        <v>72.78285</v>
      </c>
      <c r="F14" s="136">
        <v>46.280215</v>
      </c>
      <c r="G14" s="133">
        <v>0.572655831438985</v>
      </c>
      <c r="H14" s="137">
        <v>2.50152</v>
      </c>
      <c r="I14" s="140">
        <v>63.807962</v>
      </c>
      <c r="J14" s="140">
        <v>0.844729</v>
      </c>
      <c r="K14" s="137">
        <v>1.551893</v>
      </c>
      <c r="L14" s="137">
        <v>1.049038</v>
      </c>
      <c r="M14" s="134">
        <v>6.491121</v>
      </c>
      <c r="N14" s="137">
        <v>0</v>
      </c>
      <c r="O14" s="137">
        <v>0</v>
      </c>
      <c r="P14" s="136">
        <v>0.59</v>
      </c>
      <c r="Q14" s="136">
        <v>2.000658</v>
      </c>
      <c r="R14" s="136">
        <v>1.041621</v>
      </c>
      <c r="S14" s="143">
        <v>0.920715884184367</v>
      </c>
      <c r="T14" s="136"/>
      <c r="U14" s="136">
        <v>2.000658</v>
      </c>
      <c r="V14" s="144">
        <v>0</v>
      </c>
      <c r="W14" s="134">
        <v>0</v>
      </c>
    </row>
    <row r="15" s="130" customFormat="1" ht="16" customHeight="1" spans="1:23">
      <c r="A15" s="135" t="s">
        <v>39</v>
      </c>
      <c r="B15" s="132">
        <v>0</v>
      </c>
      <c r="C15" s="132">
        <v>0</v>
      </c>
      <c r="D15" s="133"/>
      <c r="E15" s="136">
        <v>0</v>
      </c>
      <c r="F15" s="136">
        <v>0</v>
      </c>
      <c r="G15" s="133"/>
      <c r="H15" s="137">
        <v>0</v>
      </c>
      <c r="I15" s="140">
        <v>0</v>
      </c>
      <c r="J15" s="140">
        <v>0</v>
      </c>
      <c r="K15" s="137">
        <v>0</v>
      </c>
      <c r="L15" s="137">
        <v>0</v>
      </c>
      <c r="M15" s="134">
        <v>0</v>
      </c>
      <c r="N15" s="137">
        <v>0</v>
      </c>
      <c r="O15" s="137">
        <v>0</v>
      </c>
      <c r="P15" s="136">
        <v>0</v>
      </c>
      <c r="Q15" s="136">
        <v>0</v>
      </c>
      <c r="R15" s="136">
        <v>0</v>
      </c>
      <c r="S15" s="143"/>
      <c r="T15" s="136"/>
      <c r="U15" s="136">
        <v>0</v>
      </c>
      <c r="V15" s="144">
        <v>0</v>
      </c>
      <c r="W15" s="134">
        <v>0</v>
      </c>
    </row>
    <row r="16" s="130" customFormat="1" ht="16" customHeight="1" spans="1:23">
      <c r="A16" s="135" t="s">
        <v>40</v>
      </c>
      <c r="B16" s="132">
        <v>389.456809</v>
      </c>
      <c r="C16" s="132">
        <v>261.891852</v>
      </c>
      <c r="D16" s="133">
        <v>0.2576788</v>
      </c>
      <c r="E16" s="136">
        <v>359.995123</v>
      </c>
      <c r="F16" s="136">
        <v>244.425103</v>
      </c>
      <c r="G16" s="133">
        <v>0.472823857212408</v>
      </c>
      <c r="H16" s="137">
        <v>49.740154</v>
      </c>
      <c r="I16" s="140">
        <v>181.017169</v>
      </c>
      <c r="J16" s="140">
        <v>162.743987</v>
      </c>
      <c r="K16" s="137">
        <v>7.18</v>
      </c>
      <c r="L16" s="137">
        <v>3.408511</v>
      </c>
      <c r="M16" s="134">
        <v>12.825456</v>
      </c>
      <c r="N16" s="137">
        <v>0</v>
      </c>
      <c r="O16" s="137">
        <v>0</v>
      </c>
      <c r="P16" s="136">
        <v>0</v>
      </c>
      <c r="Q16" s="136">
        <v>26.691686</v>
      </c>
      <c r="R16" s="136">
        <v>13.596749</v>
      </c>
      <c r="S16" s="143">
        <v>0.963093236478807</v>
      </c>
      <c r="T16" s="136"/>
      <c r="U16" s="136">
        <v>6.563159</v>
      </c>
      <c r="V16" s="144">
        <v>0.02783</v>
      </c>
      <c r="W16" s="134">
        <v>20.100697</v>
      </c>
    </row>
    <row r="17" s="130" customFormat="1" ht="16" customHeight="1" spans="1:23">
      <c r="A17" s="135" t="s">
        <v>41</v>
      </c>
      <c r="B17" s="132">
        <v>0</v>
      </c>
      <c r="C17" s="132">
        <v>0</v>
      </c>
      <c r="D17" s="133"/>
      <c r="E17" s="136">
        <v>0</v>
      </c>
      <c r="F17" s="136">
        <v>0</v>
      </c>
      <c r="G17" s="133"/>
      <c r="H17" s="137">
        <v>0</v>
      </c>
      <c r="I17" s="140">
        <v>0</v>
      </c>
      <c r="J17" s="140">
        <v>0</v>
      </c>
      <c r="K17" s="137">
        <v>0</v>
      </c>
      <c r="L17" s="137">
        <v>0</v>
      </c>
      <c r="M17" s="134">
        <v>0</v>
      </c>
      <c r="N17" s="137">
        <v>0</v>
      </c>
      <c r="O17" s="137">
        <v>0</v>
      </c>
      <c r="P17" s="136">
        <v>0</v>
      </c>
      <c r="Q17" s="136">
        <v>0</v>
      </c>
      <c r="R17" s="136">
        <v>0</v>
      </c>
      <c r="S17" s="143"/>
      <c r="T17" s="136"/>
      <c r="U17" s="136">
        <v>0</v>
      </c>
      <c r="V17" s="144">
        <v>0</v>
      </c>
      <c r="W17" s="134">
        <v>0</v>
      </c>
    </row>
    <row r="18" s="130" customFormat="1" ht="16" customHeight="1" spans="1:23">
      <c r="A18" s="135" t="s">
        <v>42</v>
      </c>
      <c r="B18" s="132">
        <v>0</v>
      </c>
      <c r="C18" s="132">
        <v>0</v>
      </c>
      <c r="D18" s="133"/>
      <c r="E18" s="136">
        <v>0</v>
      </c>
      <c r="F18" s="136">
        <v>0</v>
      </c>
      <c r="G18" s="133"/>
      <c r="H18" s="137">
        <v>0</v>
      </c>
      <c r="I18" s="140">
        <v>0</v>
      </c>
      <c r="J18" s="140">
        <v>0</v>
      </c>
      <c r="K18" s="137">
        <v>0</v>
      </c>
      <c r="L18" s="137">
        <v>0</v>
      </c>
      <c r="M18" s="134">
        <v>0</v>
      </c>
      <c r="N18" s="137">
        <v>0</v>
      </c>
      <c r="O18" s="137">
        <v>0</v>
      </c>
      <c r="P18" s="136">
        <v>0</v>
      </c>
      <c r="Q18" s="136">
        <v>0</v>
      </c>
      <c r="R18" s="136">
        <v>0</v>
      </c>
      <c r="S18" s="143"/>
      <c r="T18" s="136"/>
      <c r="U18" s="136">
        <v>0</v>
      </c>
      <c r="V18" s="144">
        <v>0</v>
      </c>
      <c r="W18" s="134">
        <v>0</v>
      </c>
    </row>
    <row r="19" s="130" customFormat="1" ht="16" customHeight="1" spans="1:23">
      <c r="A19" s="135" t="s">
        <v>43</v>
      </c>
      <c r="B19" s="132">
        <v>264.822221</v>
      </c>
      <c r="C19" s="132">
        <v>302.292033</v>
      </c>
      <c r="D19" s="133">
        <v>-0.0821726</v>
      </c>
      <c r="E19" s="136">
        <v>262.986107</v>
      </c>
      <c r="F19" s="136">
        <v>301.259916</v>
      </c>
      <c r="G19" s="133">
        <v>-0.12704580651878</v>
      </c>
      <c r="H19" s="137">
        <v>13.979069</v>
      </c>
      <c r="I19" s="140">
        <v>212.476447</v>
      </c>
      <c r="J19" s="140">
        <v>9.344936</v>
      </c>
      <c r="K19" s="137">
        <v>6.461006</v>
      </c>
      <c r="L19" s="137">
        <v>4.515327</v>
      </c>
      <c r="M19" s="134">
        <v>32.389397</v>
      </c>
      <c r="N19" s="137">
        <v>3.11</v>
      </c>
      <c r="O19" s="137">
        <v>0.14</v>
      </c>
      <c r="P19" s="136">
        <v>1.01</v>
      </c>
      <c r="Q19" s="136">
        <v>1.36611400000001</v>
      </c>
      <c r="R19" s="136">
        <v>0.992116999999979</v>
      </c>
      <c r="S19" s="143">
        <v>0.376968643819265</v>
      </c>
      <c r="T19" s="136"/>
      <c r="U19" s="136">
        <v>1.305736</v>
      </c>
      <c r="V19" s="144">
        <v>0</v>
      </c>
      <c r="W19" s="134">
        <v>0.06037800000001</v>
      </c>
    </row>
    <row r="20" s="130" customFormat="1" ht="16" customHeight="1" spans="1:23">
      <c r="A20" s="135" t="s">
        <v>44</v>
      </c>
      <c r="B20" s="132">
        <v>246.023863</v>
      </c>
      <c r="C20" s="132">
        <v>250.319312</v>
      </c>
      <c r="D20" s="133">
        <v>0.1028283</v>
      </c>
      <c r="E20" s="136">
        <v>230.742668</v>
      </c>
      <c r="F20" s="136">
        <v>238.69255</v>
      </c>
      <c r="G20" s="133">
        <v>-0.0333059494316013</v>
      </c>
      <c r="H20" s="137">
        <v>17.112935</v>
      </c>
      <c r="I20" s="140">
        <v>204.874279</v>
      </c>
      <c r="J20" s="140">
        <v>13.592767</v>
      </c>
      <c r="K20" s="137">
        <v>13.187542</v>
      </c>
      <c r="L20" s="137">
        <v>0.40868</v>
      </c>
      <c r="M20" s="134">
        <v>11.866942</v>
      </c>
      <c r="N20" s="137">
        <v>0</v>
      </c>
      <c r="O20" s="137">
        <v>0</v>
      </c>
      <c r="P20" s="136">
        <v>0</v>
      </c>
      <c r="Q20" s="136">
        <v>9.94119499999999</v>
      </c>
      <c r="R20" s="136">
        <v>8.24676199999999</v>
      </c>
      <c r="S20" s="143">
        <v>0.205466460654498</v>
      </c>
      <c r="T20" s="136"/>
      <c r="U20" s="136">
        <v>6.522001</v>
      </c>
      <c r="V20" s="144">
        <v>0.821887</v>
      </c>
      <c r="W20" s="134">
        <v>2.59730699999999</v>
      </c>
    </row>
    <row r="21" s="130" customFormat="1" ht="16" customHeight="1" spans="1:23">
      <c r="A21" s="135" t="s">
        <v>45</v>
      </c>
      <c r="B21" s="132">
        <v>249.160969</v>
      </c>
      <c r="C21" s="132">
        <v>213.953994</v>
      </c>
      <c r="D21" s="133">
        <v>0.3852091</v>
      </c>
      <c r="E21" s="136">
        <v>244.765569</v>
      </c>
      <c r="F21" s="136">
        <v>197.988158</v>
      </c>
      <c r="G21" s="133">
        <v>0.236263680982375</v>
      </c>
      <c r="H21" s="137">
        <v>17.648762</v>
      </c>
      <c r="I21" s="140">
        <v>217.644012</v>
      </c>
      <c r="J21" s="140">
        <v>15.898451</v>
      </c>
      <c r="K21" s="137">
        <v>16.717813</v>
      </c>
      <c r="L21" s="137">
        <v>3.686631</v>
      </c>
      <c r="M21" s="134">
        <v>7.536475</v>
      </c>
      <c r="N21" s="137">
        <v>0</v>
      </c>
      <c r="O21" s="137">
        <v>0</v>
      </c>
      <c r="P21" s="136">
        <v>0</v>
      </c>
      <c r="Q21" s="136">
        <v>0.275399999999978</v>
      </c>
      <c r="R21" s="136">
        <v>13.725836</v>
      </c>
      <c r="S21" s="143">
        <v>-0.979935648364152</v>
      </c>
      <c r="T21" s="136"/>
      <c r="U21" s="136">
        <v>-2.769003</v>
      </c>
      <c r="V21" s="144">
        <v>0.05566</v>
      </c>
      <c r="W21" s="134">
        <v>2.98874299999998</v>
      </c>
    </row>
    <row r="22" s="130" customFormat="1" ht="16" customHeight="1" spans="1:23">
      <c r="A22" s="135" t="s">
        <v>46</v>
      </c>
      <c r="B22" s="132">
        <v>0</v>
      </c>
      <c r="C22" s="132">
        <v>0</v>
      </c>
      <c r="D22" s="133"/>
      <c r="E22" s="136">
        <v>0</v>
      </c>
      <c r="F22" s="136">
        <v>0</v>
      </c>
      <c r="G22" s="133"/>
      <c r="H22" s="137">
        <v>0</v>
      </c>
      <c r="I22" s="140">
        <v>0</v>
      </c>
      <c r="J22" s="140">
        <v>0</v>
      </c>
      <c r="K22" s="137">
        <v>0</v>
      </c>
      <c r="L22" s="137">
        <v>0</v>
      </c>
      <c r="M22" s="134">
        <v>0</v>
      </c>
      <c r="N22" s="137">
        <v>0</v>
      </c>
      <c r="O22" s="137">
        <v>0</v>
      </c>
      <c r="P22" s="136">
        <v>0</v>
      </c>
      <c r="Q22" s="136">
        <v>0</v>
      </c>
      <c r="R22" s="136">
        <v>0</v>
      </c>
      <c r="S22" s="143"/>
      <c r="T22" s="136"/>
      <c r="U22" s="136">
        <v>0</v>
      </c>
      <c r="V22" s="144">
        <v>0</v>
      </c>
      <c r="W22" s="134">
        <v>0</v>
      </c>
    </row>
    <row r="23" s="130" customFormat="1" ht="16" customHeight="1" spans="1:23">
      <c r="A23" s="135" t="s">
        <v>47</v>
      </c>
      <c r="B23" s="132">
        <v>129.036515</v>
      </c>
      <c r="C23" s="132">
        <v>60.494416</v>
      </c>
      <c r="D23" s="133">
        <v>0.9381359</v>
      </c>
      <c r="E23" s="136">
        <v>109.790149</v>
      </c>
      <c r="F23" s="136">
        <v>54.563012</v>
      </c>
      <c r="G23" s="133">
        <v>1.01217170708978</v>
      </c>
      <c r="H23" s="137">
        <v>5.69971</v>
      </c>
      <c r="I23" s="140">
        <v>83.208236</v>
      </c>
      <c r="J23" s="140">
        <v>15.1224</v>
      </c>
      <c r="K23" s="137">
        <v>1.938788</v>
      </c>
      <c r="L23" s="137">
        <v>2.924818</v>
      </c>
      <c r="M23" s="134">
        <v>8.534695</v>
      </c>
      <c r="N23" s="137">
        <v>0</v>
      </c>
      <c r="O23" s="137">
        <v>0</v>
      </c>
      <c r="P23" s="136">
        <v>0</v>
      </c>
      <c r="Q23" s="136">
        <v>17.696366</v>
      </c>
      <c r="R23" s="136">
        <v>5.071404</v>
      </c>
      <c r="S23" s="143">
        <v>2.48944118827843</v>
      </c>
      <c r="T23" s="136"/>
      <c r="U23" s="136">
        <v>15.764291</v>
      </c>
      <c r="V23" s="144">
        <v>0.475471</v>
      </c>
      <c r="W23" s="134">
        <v>1.456604</v>
      </c>
    </row>
    <row r="24" s="130" customFormat="1" ht="16" customHeight="1" spans="1:23">
      <c r="A24" s="135" t="s">
        <v>48</v>
      </c>
      <c r="B24" s="132">
        <v>28.14329</v>
      </c>
      <c r="C24" s="132">
        <v>6.251155</v>
      </c>
      <c r="D24" s="133"/>
      <c r="E24" s="136">
        <v>26.731771</v>
      </c>
      <c r="F24" s="136">
        <v>5.38662</v>
      </c>
      <c r="G24" s="133">
        <v>3.96262424303181</v>
      </c>
      <c r="H24" s="137">
        <v>3.135151</v>
      </c>
      <c r="I24" s="140">
        <v>16.461222</v>
      </c>
      <c r="J24" s="140">
        <v>0</v>
      </c>
      <c r="K24" s="137">
        <v>3.135151</v>
      </c>
      <c r="L24" s="137">
        <v>3.87478</v>
      </c>
      <c r="M24" s="134">
        <v>1.565769</v>
      </c>
      <c r="N24" s="137">
        <v>4.83</v>
      </c>
      <c r="O24" s="137">
        <v>0</v>
      </c>
      <c r="P24" s="136">
        <v>0</v>
      </c>
      <c r="Q24" s="136">
        <v>1.061519</v>
      </c>
      <c r="R24" s="136">
        <v>0.864535</v>
      </c>
      <c r="S24" s="143">
        <v>0.227849653281822</v>
      </c>
      <c r="T24" s="136"/>
      <c r="U24" s="136">
        <v>0.657519</v>
      </c>
      <c r="V24" s="144">
        <v>0</v>
      </c>
      <c r="W24" s="134">
        <v>0.404</v>
      </c>
    </row>
    <row r="25" s="130" customFormat="1" ht="16" customHeight="1" spans="1:23">
      <c r="A25" s="135" t="s">
        <v>49</v>
      </c>
      <c r="B25" s="132">
        <v>0</v>
      </c>
      <c r="C25" s="132">
        <v>0</v>
      </c>
      <c r="D25" s="133"/>
      <c r="E25" s="136">
        <v>0</v>
      </c>
      <c r="F25" s="136">
        <v>0</v>
      </c>
      <c r="G25" s="133"/>
      <c r="H25" s="137">
        <v>0</v>
      </c>
      <c r="I25" s="141">
        <v>0</v>
      </c>
      <c r="J25" s="141">
        <v>0</v>
      </c>
      <c r="K25" s="137">
        <v>0</v>
      </c>
      <c r="L25" s="141">
        <v>0</v>
      </c>
      <c r="M25" s="134">
        <v>0</v>
      </c>
      <c r="N25" s="141">
        <v>0</v>
      </c>
      <c r="O25" s="141">
        <v>0</v>
      </c>
      <c r="P25" s="142">
        <v>0</v>
      </c>
      <c r="Q25" s="136">
        <v>0</v>
      </c>
      <c r="R25" s="136">
        <v>0</v>
      </c>
      <c r="S25" s="143"/>
      <c r="T25" s="136"/>
      <c r="U25" s="136">
        <v>0</v>
      </c>
      <c r="V25" s="144">
        <v>0</v>
      </c>
      <c r="W25" s="134">
        <v>0</v>
      </c>
    </row>
    <row r="26" s="130" customFormat="1" ht="16" customHeight="1" spans="1:23">
      <c r="A26" s="138" t="s">
        <v>80</v>
      </c>
      <c r="B26" s="132">
        <v>3562.15956</v>
      </c>
      <c r="C26" s="132">
        <v>3449.243072</v>
      </c>
      <c r="D26" s="133">
        <v>0.0327365992024816</v>
      </c>
      <c r="E26" s="136">
        <v>2712.07839</v>
      </c>
      <c r="F26" s="136">
        <v>2661.062808</v>
      </c>
      <c r="G26" s="133">
        <v>0.019171130364391</v>
      </c>
      <c r="H26" s="137">
        <v>302.695476</v>
      </c>
      <c r="I26" s="141">
        <v>1864.763242</v>
      </c>
      <c r="J26" s="141">
        <v>573.222227</v>
      </c>
      <c r="K26" s="137">
        <v>103.912651</v>
      </c>
      <c r="L26" s="141">
        <v>38.395612</v>
      </c>
      <c r="M26" s="141">
        <v>189.847309</v>
      </c>
      <c r="N26" s="141">
        <v>24.38</v>
      </c>
      <c r="O26" s="141">
        <v>0.9</v>
      </c>
      <c r="P26" s="142">
        <v>20.57</v>
      </c>
      <c r="Q26" s="136">
        <v>849.93117</v>
      </c>
      <c r="R26" s="136">
        <v>728.110264</v>
      </c>
      <c r="S26" s="143">
        <v>0.167311068148876</v>
      </c>
      <c r="T26" s="136"/>
      <c r="U26" s="136">
        <v>135.288529</v>
      </c>
      <c r="V26" s="144">
        <v>37.472263</v>
      </c>
      <c r="W26" s="134">
        <v>677.170378</v>
      </c>
    </row>
  </sheetData>
  <mergeCells count="15">
    <mergeCell ref="A2:W2"/>
    <mergeCell ref="A3:W3"/>
    <mergeCell ref="B4:W4"/>
    <mergeCell ref="E5:P5"/>
    <mergeCell ref="Q5:W5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85" zoomScaleNormal="85" workbookViewId="0">
      <selection activeCell="AA12" sqref="AA12"/>
    </sheetView>
  </sheetViews>
  <sheetFormatPr defaultColWidth="6.875" defaultRowHeight="14.25"/>
  <cols>
    <col min="1" max="1" width="6.875" style="1" customWidth="1"/>
    <col min="2" max="2" width="8.875" style="1" customWidth="1"/>
    <col min="3" max="3" width="8.625" style="1" customWidth="1"/>
    <col min="4" max="4" width="6.875" style="2" customWidth="1"/>
    <col min="5" max="6" width="7.875" style="1" customWidth="1"/>
    <col min="7" max="7" width="6.875" style="2" customWidth="1"/>
    <col min="8" max="18" width="6.875" style="1" customWidth="1"/>
    <col min="19" max="19" width="8.375" style="2" customWidth="1"/>
    <col min="20" max="16384" width="6.875" style="1" customWidth="1"/>
  </cols>
  <sheetData>
    <row r="1" s="1" customFormat="1" ht="30" customHeight="1" spans="1:20">
      <c r="A1" s="3" t="s">
        <v>52</v>
      </c>
      <c r="D1" s="2"/>
      <c r="G1" s="2"/>
      <c r="Q1" s="30"/>
      <c r="R1" s="30"/>
      <c r="S1" s="31"/>
      <c r="T1" s="30"/>
    </row>
    <row r="2" s="1" customFormat="1" ht="27.75" customHeight="1" spans="1:23">
      <c r="A2" s="4" t="s">
        <v>157</v>
      </c>
      <c r="B2" s="4"/>
      <c r="C2" s="4"/>
      <c r="D2" s="5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  <c r="V2" s="4"/>
      <c r="W2" s="4"/>
    </row>
    <row r="3" s="1" customFormat="1" ht="27.75" customHeight="1" spans="1:23">
      <c r="A3" s="6" t="s">
        <v>179</v>
      </c>
      <c r="B3" s="6"/>
      <c r="C3" s="6"/>
      <c r="D3" s="7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6"/>
    </row>
    <row r="4" s="1" customFormat="1" ht="27.75" customHeight="1" spans="1:23">
      <c r="A4" s="8" t="s">
        <v>55</v>
      </c>
      <c r="B4" s="9" t="s">
        <v>178</v>
      </c>
      <c r="C4" s="10"/>
      <c r="D4" s="11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0"/>
      <c r="U4" s="10"/>
      <c r="V4" s="10"/>
      <c r="W4" s="10"/>
    </row>
    <row r="5" s="1" customFormat="1" ht="27.75" customHeight="1" spans="1:23">
      <c r="A5" s="12"/>
      <c r="B5" s="13" t="s">
        <v>83</v>
      </c>
      <c r="C5" s="8" t="s">
        <v>158</v>
      </c>
      <c r="D5" s="14" t="s">
        <v>59</v>
      </c>
      <c r="E5" s="13" t="s">
        <v>60</v>
      </c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 t="s">
        <v>61</v>
      </c>
      <c r="R5" s="13"/>
      <c r="S5" s="14"/>
      <c r="T5" s="13"/>
      <c r="U5" s="13"/>
      <c r="V5" s="13"/>
      <c r="W5" s="13"/>
    </row>
    <row r="6" s="1" customFormat="1" ht="27.75" customHeight="1" spans="1:23">
      <c r="A6" s="12"/>
      <c r="B6" s="13"/>
      <c r="C6" s="12"/>
      <c r="D6" s="14"/>
      <c r="E6" s="15" t="s">
        <v>62</v>
      </c>
      <c r="F6" s="16" t="s">
        <v>155</v>
      </c>
      <c r="G6" s="17" t="s">
        <v>59</v>
      </c>
      <c r="H6" s="18" t="s">
        <v>64</v>
      </c>
      <c r="I6" s="18" t="s">
        <v>65</v>
      </c>
      <c r="J6" s="18" t="s">
        <v>66</v>
      </c>
      <c r="K6" s="18" t="s">
        <v>67</v>
      </c>
      <c r="L6" s="18" t="s">
        <v>68</v>
      </c>
      <c r="M6" s="18" t="s">
        <v>69</v>
      </c>
      <c r="N6" s="18" t="s">
        <v>70</v>
      </c>
      <c r="O6" s="18" t="s">
        <v>71</v>
      </c>
      <c r="P6" s="18" t="s">
        <v>72</v>
      </c>
      <c r="Q6" s="15" t="s">
        <v>73</v>
      </c>
      <c r="R6" s="16" t="s">
        <v>156</v>
      </c>
      <c r="S6" s="17" t="s">
        <v>59</v>
      </c>
      <c r="T6" s="18" t="s">
        <v>74</v>
      </c>
      <c r="U6" s="18" t="s">
        <v>75</v>
      </c>
      <c r="V6" s="18" t="s">
        <v>76</v>
      </c>
      <c r="W6" s="18" t="s">
        <v>77</v>
      </c>
    </row>
    <row r="7" s="1" customFormat="1" ht="27.75" customHeight="1" spans="1:23">
      <c r="A7" s="19"/>
      <c r="B7" s="13"/>
      <c r="C7" s="19"/>
      <c r="D7" s="14"/>
      <c r="E7" s="15"/>
      <c r="F7" s="20"/>
      <c r="G7" s="21"/>
      <c r="H7" s="18" t="s">
        <v>78</v>
      </c>
      <c r="I7" s="18" t="s">
        <v>78</v>
      </c>
      <c r="J7" s="18" t="s">
        <v>78</v>
      </c>
      <c r="K7" s="18" t="s">
        <v>78</v>
      </c>
      <c r="L7" s="18" t="s">
        <v>78</v>
      </c>
      <c r="M7" s="18" t="s">
        <v>78</v>
      </c>
      <c r="N7" s="18" t="s">
        <v>78</v>
      </c>
      <c r="O7" s="18" t="s">
        <v>78</v>
      </c>
      <c r="P7" s="18" t="s">
        <v>78</v>
      </c>
      <c r="Q7" s="15"/>
      <c r="R7" s="20"/>
      <c r="S7" s="21"/>
      <c r="T7" s="18" t="s">
        <v>78</v>
      </c>
      <c r="U7" s="18" t="s">
        <v>78</v>
      </c>
      <c r="V7" s="18" t="s">
        <v>78</v>
      </c>
      <c r="W7" s="18" t="s">
        <v>78</v>
      </c>
    </row>
    <row r="8" s="1" customFormat="1" ht="18" customHeight="1" spans="1:23">
      <c r="A8" s="22" t="s">
        <v>79</v>
      </c>
      <c r="B8" s="23">
        <v>287.68</v>
      </c>
      <c r="C8" s="23">
        <v>507.05</v>
      </c>
      <c r="D8" s="24">
        <v>-0.432639779114486</v>
      </c>
      <c r="E8" s="25">
        <v>202.32</v>
      </c>
      <c r="F8" s="25">
        <v>227.12</v>
      </c>
      <c r="G8" s="24">
        <v>-0.109193377949982</v>
      </c>
      <c r="H8" s="25">
        <v>43.44</v>
      </c>
      <c r="I8" s="126">
        <v>120.43</v>
      </c>
      <c r="J8" s="126">
        <v>31.623367</v>
      </c>
      <c r="K8" s="25">
        <v>5.82</v>
      </c>
      <c r="L8" s="126">
        <v>1.98</v>
      </c>
      <c r="M8" s="126">
        <v>47.176633</v>
      </c>
      <c r="N8" s="126">
        <v>1.11</v>
      </c>
      <c r="O8" s="126"/>
      <c r="P8" s="126"/>
      <c r="Q8" s="27">
        <v>85.35</v>
      </c>
      <c r="R8" s="27">
        <v>279.93</v>
      </c>
      <c r="S8" s="32">
        <v>-0.695102347015325</v>
      </c>
      <c r="T8" s="25"/>
      <c r="U8" s="25">
        <v>59.64</v>
      </c>
      <c r="V8" s="25"/>
      <c r="W8" s="25">
        <v>25.71</v>
      </c>
    </row>
    <row r="9" s="1" customFormat="1" ht="18" customHeight="1" spans="1:23">
      <c r="A9" s="26" t="s">
        <v>33</v>
      </c>
      <c r="B9" s="23">
        <v>68.193051</v>
      </c>
      <c r="C9" s="23">
        <v>121.052708</v>
      </c>
      <c r="D9" s="24">
        <v>-0.436666456069698</v>
      </c>
      <c r="E9" s="27">
        <v>64.499868</v>
      </c>
      <c r="F9" s="27">
        <v>67.433183</v>
      </c>
      <c r="G9" s="24">
        <v>-0.0434995779451786</v>
      </c>
      <c r="H9" s="28">
        <v>14.119212</v>
      </c>
      <c r="I9" s="127">
        <v>25.316148</v>
      </c>
      <c r="J9" s="127">
        <v>29.819393</v>
      </c>
      <c r="K9" s="28">
        <v>2.987656</v>
      </c>
      <c r="L9" s="127">
        <v>0.326383</v>
      </c>
      <c r="M9" s="126">
        <v>1.44794400000001</v>
      </c>
      <c r="N9" s="127"/>
      <c r="O9" s="127"/>
      <c r="P9" s="128">
        <v>7.59</v>
      </c>
      <c r="Q9" s="27">
        <v>3.69318299999999</v>
      </c>
      <c r="R9" s="27">
        <v>53.619525</v>
      </c>
      <c r="S9" s="32">
        <v>-0.931122422289269</v>
      </c>
      <c r="T9" s="27"/>
      <c r="U9" s="27">
        <v>3.333754</v>
      </c>
      <c r="V9" s="27"/>
      <c r="W9" s="25">
        <v>0.35942899999999</v>
      </c>
    </row>
    <row r="10" s="1" customFormat="1" ht="18" customHeight="1" spans="1:23">
      <c r="A10" s="26" t="s">
        <v>34</v>
      </c>
      <c r="B10" s="23">
        <v>71.029899</v>
      </c>
      <c r="C10" s="23">
        <v>56.576428</v>
      </c>
      <c r="D10" s="24">
        <v>0.255468072321568</v>
      </c>
      <c r="E10" s="27">
        <v>65.630367</v>
      </c>
      <c r="F10" s="27">
        <v>52.707249</v>
      </c>
      <c r="G10" s="24">
        <v>0.245186729438298</v>
      </c>
      <c r="H10" s="28">
        <v>5.43331</v>
      </c>
      <c r="I10" s="127">
        <v>26.924094</v>
      </c>
      <c r="J10" s="127">
        <v>30.298792</v>
      </c>
      <c r="K10" s="28"/>
      <c r="L10" s="127">
        <v>1.222818</v>
      </c>
      <c r="M10" s="126">
        <v>6.79466300000001</v>
      </c>
      <c r="N10" s="127"/>
      <c r="O10" s="127"/>
      <c r="P10" s="128">
        <v>0.39</v>
      </c>
      <c r="Q10" s="27">
        <v>5.39953199999999</v>
      </c>
      <c r="R10" s="27">
        <v>3.869179</v>
      </c>
      <c r="S10" s="32">
        <v>0.395523959992544</v>
      </c>
      <c r="T10" s="27"/>
      <c r="U10" s="27">
        <v>2.187738</v>
      </c>
      <c r="V10" s="129"/>
      <c r="W10" s="25">
        <v>3.21179399999999</v>
      </c>
    </row>
    <row r="11" s="1" customFormat="1" ht="18" customHeight="1" spans="1:23">
      <c r="A11" s="26" t="s">
        <v>35</v>
      </c>
      <c r="B11" s="23">
        <v>27.728249</v>
      </c>
      <c r="C11" s="23">
        <v>24.901969</v>
      </c>
      <c r="D11" s="24">
        <v>0.113496246019742</v>
      </c>
      <c r="E11" s="27">
        <v>25.873315</v>
      </c>
      <c r="F11" s="27">
        <v>21.850962</v>
      </c>
      <c r="G11" s="24">
        <v>0.184081277519956</v>
      </c>
      <c r="H11" s="28"/>
      <c r="I11" s="127">
        <v>24.489468</v>
      </c>
      <c r="J11" s="127"/>
      <c r="K11" s="28"/>
      <c r="L11" s="127">
        <v>0.134437</v>
      </c>
      <c r="M11" s="126">
        <v>1.24941</v>
      </c>
      <c r="N11" s="127"/>
      <c r="O11" s="127"/>
      <c r="P11" s="128"/>
      <c r="Q11" s="27">
        <v>1.854934</v>
      </c>
      <c r="R11" s="27">
        <v>3.051007</v>
      </c>
      <c r="S11" s="32">
        <v>-0.392025649236466</v>
      </c>
      <c r="T11" s="27"/>
      <c r="U11" s="27">
        <v>1.854934</v>
      </c>
      <c r="V11" s="27"/>
      <c r="W11" s="25"/>
    </row>
    <row r="12" s="1" customFormat="1" ht="18" customHeight="1" spans="1:23">
      <c r="A12" s="26" t="s">
        <v>36</v>
      </c>
      <c r="B12" s="23">
        <v>65.03747</v>
      </c>
      <c r="C12" s="23">
        <v>62.155455</v>
      </c>
      <c r="D12" s="24">
        <v>0.0463678529905379</v>
      </c>
      <c r="E12" s="27">
        <v>63.534498</v>
      </c>
      <c r="F12" s="27">
        <v>60.73766</v>
      </c>
      <c r="G12" s="24">
        <v>0.0460478391824776</v>
      </c>
      <c r="H12" s="28">
        <v>7.034741</v>
      </c>
      <c r="I12" s="127">
        <v>21.749752</v>
      </c>
      <c r="J12" s="127">
        <v>39.484157</v>
      </c>
      <c r="K12" s="28">
        <v>0.388448</v>
      </c>
      <c r="L12" s="127">
        <v>0.691475</v>
      </c>
      <c r="M12" s="126">
        <v>1.609114</v>
      </c>
      <c r="N12" s="127"/>
      <c r="O12" s="127"/>
      <c r="P12" s="128"/>
      <c r="Q12" s="27">
        <v>1.502972</v>
      </c>
      <c r="R12" s="27">
        <v>1.41779500000001</v>
      </c>
      <c r="S12" s="32">
        <v>0.0600770915400281</v>
      </c>
      <c r="T12" s="27"/>
      <c r="U12" s="27">
        <v>1.347293</v>
      </c>
      <c r="V12" s="27"/>
      <c r="W12" s="25">
        <v>0.155679</v>
      </c>
    </row>
    <row r="13" s="1" customFormat="1" ht="18" customHeight="1" spans="1:23">
      <c r="A13" s="26" t="s">
        <v>37</v>
      </c>
      <c r="B13" s="23"/>
      <c r="C13" s="23"/>
      <c r="D13" s="24"/>
      <c r="E13" s="27"/>
      <c r="F13" s="27"/>
      <c r="G13" s="24"/>
      <c r="H13" s="28"/>
      <c r="I13" s="127"/>
      <c r="J13" s="127"/>
      <c r="K13" s="28"/>
      <c r="L13" s="127"/>
      <c r="M13" s="126">
        <v>0</v>
      </c>
      <c r="N13" s="127"/>
      <c r="O13" s="127"/>
      <c r="P13" s="128"/>
      <c r="Q13" s="27"/>
      <c r="R13" s="27"/>
      <c r="S13" s="32"/>
      <c r="T13" s="27"/>
      <c r="U13" s="27"/>
      <c r="V13" s="27"/>
      <c r="W13" s="25"/>
    </row>
    <row r="14" s="1" customFormat="1" ht="18" customHeight="1" spans="1:23">
      <c r="A14" s="26" t="s">
        <v>38</v>
      </c>
      <c r="B14" s="23">
        <v>34.341102</v>
      </c>
      <c r="C14" s="23">
        <v>13.994185</v>
      </c>
      <c r="D14" s="24">
        <v>1.45395512493225</v>
      </c>
      <c r="E14" s="27">
        <v>33.443241</v>
      </c>
      <c r="F14" s="27">
        <v>13.61888</v>
      </c>
      <c r="G14" s="24">
        <v>1.45565281432834</v>
      </c>
      <c r="H14" s="28">
        <v>1.277364</v>
      </c>
      <c r="I14" s="127">
        <v>27.157383</v>
      </c>
      <c r="J14" s="127">
        <v>0.260383</v>
      </c>
      <c r="K14" s="28">
        <v>0.462266</v>
      </c>
      <c r="L14" s="127">
        <v>0.635735</v>
      </c>
      <c r="M14" s="126">
        <v>5.38974</v>
      </c>
      <c r="N14" s="127"/>
      <c r="O14" s="127"/>
      <c r="P14" s="128"/>
      <c r="Q14" s="27">
        <v>0.897860999999999</v>
      </c>
      <c r="R14" s="27">
        <v>0.375304999999999</v>
      </c>
      <c r="S14" s="32">
        <v>1.39235022181959</v>
      </c>
      <c r="T14" s="27"/>
      <c r="U14" s="27">
        <v>0.897861</v>
      </c>
      <c r="V14" s="27"/>
      <c r="W14" s="25"/>
    </row>
    <row r="15" s="1" customFormat="1" ht="18" customHeight="1" spans="1:23">
      <c r="A15" s="26" t="s">
        <v>39</v>
      </c>
      <c r="B15" s="23"/>
      <c r="C15" s="23"/>
      <c r="D15" s="24"/>
      <c r="E15" s="27"/>
      <c r="F15" s="27"/>
      <c r="G15" s="24"/>
      <c r="H15" s="28"/>
      <c r="I15" s="127"/>
      <c r="J15" s="127"/>
      <c r="K15" s="28"/>
      <c r="L15" s="127"/>
      <c r="M15" s="126">
        <v>0</v>
      </c>
      <c r="N15" s="127"/>
      <c r="O15" s="127"/>
      <c r="P15" s="128"/>
      <c r="Q15" s="27"/>
      <c r="R15" s="27"/>
      <c r="S15" s="32"/>
      <c r="T15" s="27"/>
      <c r="U15" s="27"/>
      <c r="V15" s="27"/>
      <c r="W15" s="25"/>
    </row>
    <row r="16" s="1" customFormat="1" ht="18" customHeight="1" spans="1:23">
      <c r="A16" s="26" t="s">
        <v>40</v>
      </c>
      <c r="B16" s="23">
        <v>139.142201</v>
      </c>
      <c r="C16" s="23">
        <v>73.876457</v>
      </c>
      <c r="D16" s="24">
        <v>0.883444423979347</v>
      </c>
      <c r="E16" s="27">
        <v>121.772091</v>
      </c>
      <c r="F16" s="27">
        <v>68.359099</v>
      </c>
      <c r="G16" s="24">
        <v>0.781358923411205</v>
      </c>
      <c r="H16" s="28">
        <v>20.870162</v>
      </c>
      <c r="I16" s="127">
        <v>40.946161</v>
      </c>
      <c r="J16" s="127">
        <v>72.344969</v>
      </c>
      <c r="K16" s="28">
        <v>0.758076</v>
      </c>
      <c r="L16" s="127">
        <v>1.480656</v>
      </c>
      <c r="M16" s="126">
        <v>7.00030500000001</v>
      </c>
      <c r="N16" s="127"/>
      <c r="O16" s="127"/>
      <c r="P16" s="128"/>
      <c r="Q16" s="27">
        <v>17.37011</v>
      </c>
      <c r="R16" s="27">
        <v>5.517358</v>
      </c>
      <c r="S16" s="32">
        <v>2.14826589102973</v>
      </c>
      <c r="T16" s="27"/>
      <c r="U16" s="27">
        <v>2.687265</v>
      </c>
      <c r="V16" s="27"/>
      <c r="W16" s="25">
        <v>14.682845</v>
      </c>
    </row>
    <row r="17" s="1" customFormat="1" ht="18" customHeight="1" spans="1:23">
      <c r="A17" s="26" t="s">
        <v>41</v>
      </c>
      <c r="B17" s="23"/>
      <c r="C17" s="23"/>
      <c r="D17" s="24"/>
      <c r="E17" s="27"/>
      <c r="F17" s="27"/>
      <c r="G17" s="24"/>
      <c r="H17" s="28"/>
      <c r="I17" s="127"/>
      <c r="J17" s="127"/>
      <c r="K17" s="28"/>
      <c r="L17" s="127"/>
      <c r="M17" s="126">
        <v>0</v>
      </c>
      <c r="N17" s="127"/>
      <c r="O17" s="127"/>
      <c r="P17" s="128"/>
      <c r="Q17" s="27"/>
      <c r="R17" s="27"/>
      <c r="S17" s="32"/>
      <c r="T17" s="27"/>
      <c r="U17" s="27"/>
      <c r="V17" s="27"/>
      <c r="W17" s="25"/>
    </row>
    <row r="18" s="1" customFormat="1" ht="18" customHeight="1" spans="1:23">
      <c r="A18" s="26" t="s">
        <v>42</v>
      </c>
      <c r="B18" s="23"/>
      <c r="C18" s="23"/>
      <c r="D18" s="24"/>
      <c r="E18" s="27"/>
      <c r="F18" s="27"/>
      <c r="G18" s="24"/>
      <c r="H18" s="28"/>
      <c r="I18" s="127"/>
      <c r="J18" s="127"/>
      <c r="K18" s="28"/>
      <c r="L18" s="127"/>
      <c r="M18" s="126">
        <v>0</v>
      </c>
      <c r="N18" s="127"/>
      <c r="O18" s="127"/>
      <c r="P18" s="128"/>
      <c r="Q18" s="27"/>
      <c r="R18" s="27"/>
      <c r="S18" s="32"/>
      <c r="T18" s="27"/>
      <c r="U18" s="27"/>
      <c r="V18" s="27"/>
      <c r="W18" s="25"/>
    </row>
    <row r="19" s="1" customFormat="1" ht="18" customHeight="1" spans="1:23">
      <c r="A19" s="26" t="s">
        <v>43</v>
      </c>
      <c r="B19" s="23">
        <v>67.631409</v>
      </c>
      <c r="C19" s="23">
        <v>84.867971</v>
      </c>
      <c r="D19" s="24">
        <v>-0.203098551749281</v>
      </c>
      <c r="E19" s="27">
        <v>66.641511</v>
      </c>
      <c r="F19" s="27">
        <v>84.099351</v>
      </c>
      <c r="G19" s="24">
        <v>-0.207585906340704</v>
      </c>
      <c r="H19" s="28">
        <v>3.983043</v>
      </c>
      <c r="I19" s="127">
        <v>48.788061</v>
      </c>
      <c r="J19" s="127">
        <v>4.418947</v>
      </c>
      <c r="K19" s="28">
        <v>0.669814</v>
      </c>
      <c r="L19" s="127">
        <v>0.963716</v>
      </c>
      <c r="M19" s="126">
        <v>12.330787</v>
      </c>
      <c r="N19" s="127"/>
      <c r="O19" s="127">
        <v>0.14</v>
      </c>
      <c r="P19" s="128"/>
      <c r="Q19" s="27">
        <v>0.989898000000011</v>
      </c>
      <c r="R19" s="27">
        <v>0.768619999999999</v>
      </c>
      <c r="S19" s="32">
        <v>0.287889984647827</v>
      </c>
      <c r="T19" s="27"/>
      <c r="U19" s="27">
        <v>0.92952</v>
      </c>
      <c r="V19" s="27"/>
      <c r="W19" s="25">
        <v>0.060378000000011</v>
      </c>
    </row>
    <row r="20" s="1" customFormat="1" ht="18" customHeight="1" spans="1:23">
      <c r="A20" s="26" t="s">
        <v>44</v>
      </c>
      <c r="B20" s="23">
        <v>54.017554</v>
      </c>
      <c r="C20" s="23">
        <v>58.798679</v>
      </c>
      <c r="D20" s="24">
        <v>-0.0813134764473196</v>
      </c>
      <c r="E20" s="27">
        <v>49.881047</v>
      </c>
      <c r="F20" s="27">
        <v>52.842333</v>
      </c>
      <c r="G20" s="24">
        <v>-0.0560400313892273</v>
      </c>
      <c r="H20" s="28">
        <v>5.444014</v>
      </c>
      <c r="I20" s="127">
        <v>39.461684</v>
      </c>
      <c r="J20" s="127">
        <v>4.362637</v>
      </c>
      <c r="K20" s="28">
        <v>3.475856</v>
      </c>
      <c r="L20" s="127">
        <v>0.09434</v>
      </c>
      <c r="M20" s="126">
        <v>5.962386</v>
      </c>
      <c r="N20" s="127"/>
      <c r="O20" s="127"/>
      <c r="P20" s="128"/>
      <c r="Q20" s="27">
        <v>4.13650699999999</v>
      </c>
      <c r="R20" s="27">
        <v>5.956346</v>
      </c>
      <c r="S20" s="32">
        <v>-0.305529430291659</v>
      </c>
      <c r="T20" s="27"/>
      <c r="U20" s="27">
        <v>2.971086</v>
      </c>
      <c r="V20" s="27"/>
      <c r="W20" s="25">
        <v>1.16542099999999</v>
      </c>
    </row>
    <row r="21" s="1" customFormat="1" ht="18" customHeight="1" spans="1:23">
      <c r="A21" s="26" t="s">
        <v>45</v>
      </c>
      <c r="B21" s="23">
        <v>48.835471</v>
      </c>
      <c r="C21" s="23">
        <v>64.375857</v>
      </c>
      <c r="D21" s="24">
        <v>-0.241400840690944</v>
      </c>
      <c r="E21" s="27">
        <v>44.577044</v>
      </c>
      <c r="F21" s="27">
        <v>55.74316</v>
      </c>
      <c r="G21" s="24">
        <v>-0.200313652832025</v>
      </c>
      <c r="H21" s="28">
        <v>2.214052</v>
      </c>
      <c r="I21" s="127">
        <v>36.359879</v>
      </c>
      <c r="J21" s="127">
        <v>4.811518</v>
      </c>
      <c r="K21" s="28">
        <v>2.032918</v>
      </c>
      <c r="L21" s="127"/>
      <c r="M21" s="126">
        <v>3.405647</v>
      </c>
      <c r="N21" s="127"/>
      <c r="O21" s="127"/>
      <c r="P21" s="128"/>
      <c r="Q21" s="27">
        <v>4.258427</v>
      </c>
      <c r="R21" s="27">
        <v>8.63269699999999</v>
      </c>
      <c r="S21" s="32">
        <v>-0.506709548591825</v>
      </c>
      <c r="T21" s="27"/>
      <c r="U21" s="27">
        <v>2.772238</v>
      </c>
      <c r="V21" s="27"/>
      <c r="W21" s="25">
        <v>1.486189</v>
      </c>
    </row>
    <row r="22" s="1" customFormat="1" ht="18" customHeight="1" spans="1:23">
      <c r="A22" s="26" t="s">
        <v>46</v>
      </c>
      <c r="B22" s="23"/>
      <c r="C22" s="23"/>
      <c r="D22" s="24"/>
      <c r="E22" s="27"/>
      <c r="F22" s="27"/>
      <c r="G22" s="24"/>
      <c r="H22" s="28"/>
      <c r="I22" s="127"/>
      <c r="J22" s="127"/>
      <c r="K22" s="28"/>
      <c r="L22" s="127"/>
      <c r="M22" s="126">
        <v>0</v>
      </c>
      <c r="N22" s="127"/>
      <c r="O22" s="127"/>
      <c r="P22" s="128"/>
      <c r="Q22" s="27"/>
      <c r="R22" s="27"/>
      <c r="S22" s="32"/>
      <c r="T22" s="27"/>
      <c r="U22" s="27"/>
      <c r="V22" s="27"/>
      <c r="W22" s="25"/>
    </row>
    <row r="23" s="1" customFormat="1" ht="18" customHeight="1" spans="1:23">
      <c r="A23" s="26" t="s">
        <v>47</v>
      </c>
      <c r="B23" s="23">
        <v>50.558044</v>
      </c>
      <c r="C23" s="23">
        <v>20.05057</v>
      </c>
      <c r="D23" s="24">
        <v>1.52152652019369</v>
      </c>
      <c r="E23" s="27">
        <v>35.998026</v>
      </c>
      <c r="F23" s="27">
        <v>16.14832</v>
      </c>
      <c r="G23" s="24">
        <v>1.22921183132363</v>
      </c>
      <c r="H23" s="28">
        <v>2.301929</v>
      </c>
      <c r="I23" s="127">
        <v>23.245114</v>
      </c>
      <c r="J23" s="127">
        <v>6.845891</v>
      </c>
      <c r="K23" s="28">
        <v>0.948788</v>
      </c>
      <c r="L23" s="127">
        <v>1.304619</v>
      </c>
      <c r="M23" s="126">
        <v>4.602402</v>
      </c>
      <c r="N23" s="127"/>
      <c r="O23" s="127"/>
      <c r="P23" s="128"/>
      <c r="Q23" s="27">
        <v>14.560018</v>
      </c>
      <c r="R23" s="27">
        <v>3.90225</v>
      </c>
      <c r="S23" s="32">
        <v>2.73118534178999</v>
      </c>
      <c r="T23" s="27"/>
      <c r="U23" s="27">
        <v>13.103414</v>
      </c>
      <c r="V23" s="27"/>
      <c r="W23" s="25">
        <v>1.456604</v>
      </c>
    </row>
    <row r="24" s="1" customFormat="1" ht="18" customHeight="1" spans="1:23">
      <c r="A24" s="26" t="s">
        <v>48</v>
      </c>
      <c r="B24" s="23">
        <v>6.386417</v>
      </c>
      <c r="C24" s="23">
        <v>5.681155</v>
      </c>
      <c r="D24" s="24">
        <v>0.124140601691029</v>
      </c>
      <c r="E24" s="27">
        <v>5.902753</v>
      </c>
      <c r="F24" s="27">
        <v>4.81662</v>
      </c>
      <c r="G24" s="24">
        <v>0.225496925229725</v>
      </c>
      <c r="H24" s="28"/>
      <c r="I24" s="127">
        <v>3.295203</v>
      </c>
      <c r="J24" s="127"/>
      <c r="K24" s="28"/>
      <c r="L24" s="127">
        <v>1.991245</v>
      </c>
      <c r="M24" s="126">
        <v>0.616305</v>
      </c>
      <c r="N24" s="127"/>
      <c r="O24" s="127"/>
      <c r="P24" s="128"/>
      <c r="Q24" s="27">
        <v>0.483664</v>
      </c>
      <c r="R24" s="27">
        <v>0.864535</v>
      </c>
      <c r="S24" s="32">
        <v>-0.440550122320091</v>
      </c>
      <c r="T24" s="27"/>
      <c r="U24" s="27">
        <v>0.414796</v>
      </c>
      <c r="V24" s="27"/>
      <c r="W24" s="25">
        <v>0.068868</v>
      </c>
    </row>
    <row r="25" s="1" customFormat="1" ht="18" customHeight="1" spans="1:23">
      <c r="A25" s="26" t="s">
        <v>49</v>
      </c>
      <c r="B25" s="23"/>
      <c r="C25" s="23"/>
      <c r="D25" s="24"/>
      <c r="E25" s="27"/>
      <c r="F25" s="27"/>
      <c r="G25" s="24"/>
      <c r="H25" s="28"/>
      <c r="I25" s="28"/>
      <c r="J25" s="28"/>
      <c r="K25" s="28"/>
      <c r="L25" s="28"/>
      <c r="M25" s="126">
        <v>0</v>
      </c>
      <c r="N25" s="28"/>
      <c r="O25" s="28"/>
      <c r="P25" s="27"/>
      <c r="Q25" s="27"/>
      <c r="R25" s="27"/>
      <c r="S25" s="32"/>
      <c r="T25" s="27"/>
      <c r="U25" s="27"/>
      <c r="V25" s="27"/>
      <c r="W25" s="25"/>
    </row>
    <row r="26" s="1" customFormat="1" ht="18" customHeight="1" spans="1:23">
      <c r="A26" s="29" t="s">
        <v>80</v>
      </c>
      <c r="B26" s="23">
        <v>920.580867</v>
      </c>
      <c r="C26" s="23">
        <v>1093.381434</v>
      </c>
      <c r="D26" s="24">
        <v>-0.158042346089443</v>
      </c>
      <c r="E26" s="27">
        <v>780.073761</v>
      </c>
      <c r="F26" s="27">
        <v>725.476817</v>
      </c>
      <c r="G26" s="24">
        <v>0.0752566349752841</v>
      </c>
      <c r="H26" s="28">
        <v>106.117827</v>
      </c>
      <c r="I26" s="127">
        <v>438.162947</v>
      </c>
      <c r="J26" s="127">
        <v>224.270054</v>
      </c>
      <c r="K26" s="28">
        <v>17.543822</v>
      </c>
      <c r="L26" s="127">
        <v>10.825424</v>
      </c>
      <c r="M26" s="127">
        <v>97.585336</v>
      </c>
      <c r="N26" s="127">
        <v>1.11</v>
      </c>
      <c r="O26" s="127">
        <v>0.14</v>
      </c>
      <c r="P26" s="128">
        <v>7.98</v>
      </c>
      <c r="Q26" s="27">
        <v>140.497106</v>
      </c>
      <c r="R26" s="27">
        <v>367.904617</v>
      </c>
      <c r="S26" s="32">
        <v>-0.618115404080401</v>
      </c>
      <c r="T26" s="27"/>
      <c r="U26" s="27">
        <v>92.139899</v>
      </c>
      <c r="V26" s="27">
        <v>0</v>
      </c>
      <c r="W26" s="25">
        <v>48.357207</v>
      </c>
    </row>
  </sheetData>
  <mergeCells count="15">
    <mergeCell ref="A2:W2"/>
    <mergeCell ref="A3:W3"/>
    <mergeCell ref="B4:W4"/>
    <mergeCell ref="E5:O5"/>
    <mergeCell ref="Q5:W5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55" zoomScaleNormal="55" workbookViewId="0">
      <selection activeCell="A3" sqref="A3:W3"/>
    </sheetView>
  </sheetViews>
  <sheetFormatPr defaultColWidth="9" defaultRowHeight="14.25"/>
  <cols>
    <col min="1" max="1" width="8.125" style="1" customWidth="1"/>
    <col min="2" max="3" width="11.75" style="1" customWidth="1"/>
    <col min="4" max="4" width="7.875" style="2" customWidth="1"/>
    <col min="5" max="6" width="11.625" style="1" customWidth="1"/>
    <col min="7" max="7" width="8.5" style="2" customWidth="1"/>
    <col min="8" max="8" width="7.875" style="1" customWidth="1"/>
    <col min="9" max="9" width="9.375" style="1" customWidth="1"/>
    <col min="10" max="10" width="7.75" style="1" customWidth="1"/>
    <col min="11" max="11" width="11" style="1" customWidth="1"/>
    <col min="12" max="12" width="9.5" style="1" customWidth="1"/>
    <col min="13" max="13" width="9.125" style="1" customWidth="1"/>
    <col min="14" max="14" width="8.25" style="1" customWidth="1"/>
    <col min="15" max="15" width="8.625" style="1" customWidth="1"/>
    <col min="16" max="16" width="8.125" style="1" customWidth="1"/>
    <col min="17" max="18" width="7.875" style="1" customWidth="1"/>
    <col min="19" max="19" width="7.875" style="2" customWidth="1"/>
    <col min="20" max="20" width="9" style="1"/>
    <col min="21" max="21" width="11.25" style="1" customWidth="1"/>
    <col min="22" max="22" width="8" style="1" customWidth="1"/>
    <col min="23" max="23" width="8.5" style="1" customWidth="1"/>
    <col min="24" max="16384" width="9" style="1"/>
  </cols>
  <sheetData>
    <row r="1" s="1" customFormat="1" ht="30" customHeight="1" spans="1:20">
      <c r="A1" s="3" t="s">
        <v>52</v>
      </c>
      <c r="D1" s="2"/>
      <c r="G1" s="2"/>
      <c r="Q1" s="30"/>
      <c r="R1" s="30"/>
      <c r="S1" s="31"/>
      <c r="T1" s="30"/>
    </row>
    <row r="2" s="1" customFormat="1" ht="27.75" customHeight="1" spans="1:23">
      <c r="A2" s="4" t="s">
        <v>172</v>
      </c>
      <c r="B2" s="4"/>
      <c r="C2" s="4"/>
      <c r="D2" s="5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  <c r="V2" s="4"/>
      <c r="W2" s="4"/>
    </row>
    <row r="3" s="1" customFormat="1" ht="27.75" customHeight="1" spans="1:23">
      <c r="A3" s="6" t="s">
        <v>180</v>
      </c>
      <c r="B3" s="6"/>
      <c r="C3" s="6"/>
      <c r="D3" s="7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6"/>
    </row>
    <row r="4" s="1" customFormat="1" ht="27.75" customHeight="1" spans="1:23">
      <c r="A4" s="8" t="s">
        <v>55</v>
      </c>
      <c r="B4" s="9" t="s">
        <v>181</v>
      </c>
      <c r="C4" s="10"/>
      <c r="D4" s="11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0"/>
      <c r="U4" s="10"/>
      <c r="V4" s="10"/>
      <c r="W4" s="10"/>
    </row>
    <row r="5" s="1" customFormat="1" ht="27.75" customHeight="1" spans="1:23">
      <c r="A5" s="12"/>
      <c r="B5" s="8" t="s">
        <v>182</v>
      </c>
      <c r="C5" s="8" t="s">
        <v>158</v>
      </c>
      <c r="D5" s="14" t="s">
        <v>59</v>
      </c>
      <c r="E5" s="13" t="s">
        <v>60</v>
      </c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 t="s">
        <v>61</v>
      </c>
      <c r="R5" s="13"/>
      <c r="S5" s="14"/>
      <c r="T5" s="13"/>
      <c r="U5" s="13"/>
      <c r="V5" s="13"/>
      <c r="W5" s="13"/>
    </row>
    <row r="6" s="1" customFormat="1" ht="27.75" customHeight="1" spans="1:23">
      <c r="A6" s="12"/>
      <c r="B6" s="12"/>
      <c r="C6" s="12"/>
      <c r="D6" s="14"/>
      <c r="E6" s="15" t="s">
        <v>62</v>
      </c>
      <c r="F6" s="16" t="s">
        <v>155</v>
      </c>
      <c r="G6" s="17" t="s">
        <v>59</v>
      </c>
      <c r="H6" s="18" t="s">
        <v>64</v>
      </c>
      <c r="I6" s="18" t="s">
        <v>65</v>
      </c>
      <c r="J6" s="18" t="s">
        <v>66</v>
      </c>
      <c r="K6" s="18" t="s">
        <v>67</v>
      </c>
      <c r="L6" s="18" t="s">
        <v>68</v>
      </c>
      <c r="M6" s="18" t="s">
        <v>69</v>
      </c>
      <c r="N6" s="18" t="s">
        <v>70</v>
      </c>
      <c r="O6" s="18" t="s">
        <v>71</v>
      </c>
      <c r="P6" s="18" t="s">
        <v>72</v>
      </c>
      <c r="Q6" s="15" t="s">
        <v>73</v>
      </c>
      <c r="R6" s="16" t="s">
        <v>156</v>
      </c>
      <c r="S6" s="17" t="s">
        <v>59</v>
      </c>
      <c r="T6" s="18" t="s">
        <v>74</v>
      </c>
      <c r="U6" s="18" t="s">
        <v>75</v>
      </c>
      <c r="V6" s="18" t="s">
        <v>76</v>
      </c>
      <c r="W6" s="18" t="s">
        <v>77</v>
      </c>
    </row>
    <row r="7" s="1" customFormat="1" ht="27.75" customHeight="1" spans="1:23">
      <c r="A7" s="19"/>
      <c r="B7" s="19"/>
      <c r="C7" s="19"/>
      <c r="D7" s="14"/>
      <c r="E7" s="15"/>
      <c r="F7" s="20"/>
      <c r="G7" s="21"/>
      <c r="H7" s="18" t="s">
        <v>78</v>
      </c>
      <c r="I7" s="18" t="s">
        <v>78</v>
      </c>
      <c r="J7" s="18" t="s">
        <v>78</v>
      </c>
      <c r="K7" s="18" t="s">
        <v>78</v>
      </c>
      <c r="L7" s="18" t="s">
        <v>78</v>
      </c>
      <c r="M7" s="18" t="s">
        <v>78</v>
      </c>
      <c r="N7" s="18" t="s">
        <v>78</v>
      </c>
      <c r="O7" s="18" t="s">
        <v>78</v>
      </c>
      <c r="P7" s="18" t="s">
        <v>78</v>
      </c>
      <c r="Q7" s="15"/>
      <c r="R7" s="20"/>
      <c r="S7" s="21"/>
      <c r="T7" s="18" t="s">
        <v>78</v>
      </c>
      <c r="U7" s="18" t="s">
        <v>78</v>
      </c>
      <c r="V7" s="18" t="s">
        <v>78</v>
      </c>
      <c r="W7" s="18" t="s">
        <v>78</v>
      </c>
    </row>
    <row r="8" s="1" customFormat="1" ht="27.75" customHeight="1" spans="1:23">
      <c r="A8" s="22" t="s">
        <v>79</v>
      </c>
      <c r="B8" s="23">
        <v>3239.789284</v>
      </c>
      <c r="C8" s="23">
        <v>3346.099793</v>
      </c>
      <c r="D8" s="24">
        <v>-0.0317714699431259</v>
      </c>
      <c r="E8" s="25">
        <v>2492.443766</v>
      </c>
      <c r="F8" s="25">
        <v>2739.504899</v>
      </c>
      <c r="G8" s="24">
        <v>-0.0901845925116556</v>
      </c>
      <c r="H8" s="25">
        <v>652.352169</v>
      </c>
      <c r="I8" s="25">
        <v>1952.263628</v>
      </c>
      <c r="J8" s="25">
        <v>1.864172</v>
      </c>
      <c r="K8" s="25">
        <v>565.960607</v>
      </c>
      <c r="L8" s="25">
        <v>220.50439</v>
      </c>
      <c r="M8" s="25">
        <v>145.361741</v>
      </c>
      <c r="N8" s="25">
        <v>56.979434</v>
      </c>
      <c r="O8" s="25">
        <v>32.210927</v>
      </c>
      <c r="P8" s="25">
        <v>81.187502</v>
      </c>
      <c r="Q8" s="27">
        <v>747.345518</v>
      </c>
      <c r="R8" s="27">
        <v>606.594894000001</v>
      </c>
      <c r="S8" s="32">
        <v>0.232033974225967</v>
      </c>
      <c r="T8" s="25">
        <v>0.385</v>
      </c>
      <c r="U8" s="25">
        <v>416.300547</v>
      </c>
      <c r="V8" s="25">
        <v>135.404871</v>
      </c>
      <c r="W8" s="25">
        <v>195.2551</v>
      </c>
    </row>
    <row r="9" s="1" customFormat="1" ht="27.75" customHeight="1" spans="1:23">
      <c r="A9" s="26" t="s">
        <v>33</v>
      </c>
      <c r="B9" s="23">
        <v>653.42583</v>
      </c>
      <c r="C9" s="23">
        <v>338.313177</v>
      </c>
      <c r="D9" s="24">
        <v>0.931422937156243</v>
      </c>
      <c r="E9" s="27">
        <v>356.456334</v>
      </c>
      <c r="F9" s="27">
        <v>287.068328</v>
      </c>
      <c r="G9" s="24">
        <v>0.241712509643349</v>
      </c>
      <c r="H9" s="28">
        <v>44.378043</v>
      </c>
      <c r="I9" s="28">
        <v>195.927587</v>
      </c>
      <c r="J9" s="28">
        <v>1.701923</v>
      </c>
      <c r="K9" s="28">
        <v>2.008005</v>
      </c>
      <c r="L9" s="28">
        <v>13.090678</v>
      </c>
      <c r="M9" s="28">
        <v>55.458217</v>
      </c>
      <c r="N9" s="28">
        <v>17.857057</v>
      </c>
      <c r="O9" s="28">
        <v>54.0324</v>
      </c>
      <c r="P9" s="27">
        <v>18.241302</v>
      </c>
      <c r="Q9" s="27">
        <v>296.969496</v>
      </c>
      <c r="R9" s="27">
        <v>51.244849</v>
      </c>
      <c r="S9" s="32">
        <v>4.79510920209756</v>
      </c>
      <c r="T9" s="27">
        <v>265.176874</v>
      </c>
      <c r="U9" s="27">
        <v>2.91849</v>
      </c>
      <c r="V9" s="27">
        <v>5.755249</v>
      </c>
      <c r="W9" s="33">
        <v>23.118883</v>
      </c>
    </row>
    <row r="10" s="1" customFormat="1" ht="27.75" customHeight="1" spans="1:23">
      <c r="A10" s="26" t="s">
        <v>34</v>
      </c>
      <c r="B10" s="23">
        <v>1151.437004</v>
      </c>
      <c r="C10" s="23">
        <v>1126.098726</v>
      </c>
      <c r="D10" s="24">
        <v>0.022500938341351</v>
      </c>
      <c r="E10" s="27">
        <v>454.587659</v>
      </c>
      <c r="F10" s="27">
        <v>411.790276</v>
      </c>
      <c r="G10" s="24">
        <v>0.103930047634248</v>
      </c>
      <c r="H10" s="28">
        <v>78.294522</v>
      </c>
      <c r="I10" s="28">
        <v>258.328891</v>
      </c>
      <c r="J10" s="28">
        <v>1.849096</v>
      </c>
      <c r="K10" s="28">
        <v>2.395082</v>
      </c>
      <c r="L10" s="28">
        <v>9.499695</v>
      </c>
      <c r="M10" s="28">
        <v>71.538955</v>
      </c>
      <c r="N10" s="28">
        <v>-0.414541</v>
      </c>
      <c r="O10" s="28">
        <v>88.923099</v>
      </c>
      <c r="P10" s="27">
        <v>24.547459</v>
      </c>
      <c r="Q10" s="27">
        <v>696.849345</v>
      </c>
      <c r="R10" s="27">
        <v>714.30845</v>
      </c>
      <c r="S10" s="32">
        <v>-0.0244419690121264</v>
      </c>
      <c r="T10" s="27">
        <v>653.777736</v>
      </c>
      <c r="U10" s="27">
        <v>20.368162</v>
      </c>
      <c r="V10" s="27">
        <v>12.284417</v>
      </c>
      <c r="W10" s="33">
        <v>10.4190299999999</v>
      </c>
    </row>
    <row r="11" s="1" customFormat="1" ht="27.75" customHeight="1" spans="1:23">
      <c r="A11" s="26" t="s">
        <v>35</v>
      </c>
      <c r="B11" s="23">
        <v>446.464733</v>
      </c>
      <c r="C11" s="23">
        <v>434.217389</v>
      </c>
      <c r="D11" s="24">
        <v>0.0282055585756379</v>
      </c>
      <c r="E11" s="27">
        <v>421.157613</v>
      </c>
      <c r="F11" s="27">
        <v>381.575008</v>
      </c>
      <c r="G11" s="24">
        <v>0.103734794391985</v>
      </c>
      <c r="H11" s="28">
        <v>26.355351</v>
      </c>
      <c r="I11" s="28">
        <v>280.879505</v>
      </c>
      <c r="J11" s="28">
        <v>0.109435</v>
      </c>
      <c r="K11" s="28">
        <v>9.336695</v>
      </c>
      <c r="L11" s="28">
        <v>6.094411</v>
      </c>
      <c r="M11" s="28">
        <v>80.997287</v>
      </c>
      <c r="N11" s="28">
        <v>8.415933</v>
      </c>
      <c r="O11" s="28">
        <v>20.381421</v>
      </c>
      <c r="P11" s="27">
        <v>24.279621</v>
      </c>
      <c r="Q11" s="27">
        <v>25.30712</v>
      </c>
      <c r="R11" s="27">
        <v>52.642381</v>
      </c>
      <c r="S11" s="32">
        <v>-0.51926338590194</v>
      </c>
      <c r="T11" s="27">
        <v>0</v>
      </c>
      <c r="U11" s="27">
        <v>13.569595</v>
      </c>
      <c r="V11" s="27">
        <v>8.602545</v>
      </c>
      <c r="W11" s="33">
        <v>3.13498000000002</v>
      </c>
    </row>
    <row r="12" s="1" customFormat="1" ht="27.75" customHeight="1" spans="1:23">
      <c r="A12" s="26" t="s">
        <v>36</v>
      </c>
      <c r="B12" s="23">
        <v>849.100229</v>
      </c>
      <c r="C12" s="23">
        <v>618.468899</v>
      </c>
      <c r="D12" s="24">
        <v>0.372906916375111</v>
      </c>
      <c r="E12" s="27">
        <v>629.822224</v>
      </c>
      <c r="F12" s="27">
        <v>599.668501</v>
      </c>
      <c r="G12" s="24">
        <v>0.0502839868189108</v>
      </c>
      <c r="H12" s="28">
        <v>37.147872</v>
      </c>
      <c r="I12" s="28">
        <v>347.392329</v>
      </c>
      <c r="J12" s="28">
        <v>66.097631</v>
      </c>
      <c r="K12" s="28">
        <v>7.596453</v>
      </c>
      <c r="L12" s="28">
        <v>11.042173</v>
      </c>
      <c r="M12" s="28">
        <v>66.198596</v>
      </c>
      <c r="N12" s="28">
        <v>22.837371</v>
      </c>
      <c r="O12" s="28">
        <v>68.904055</v>
      </c>
      <c r="P12" s="27">
        <v>47.350069</v>
      </c>
      <c r="Q12" s="27">
        <v>219.278005</v>
      </c>
      <c r="R12" s="27">
        <v>18.800398</v>
      </c>
      <c r="S12" s="32">
        <v>10.6634767519283</v>
      </c>
      <c r="T12" s="27">
        <v>161.86766</v>
      </c>
      <c r="U12" s="27">
        <v>29.005193</v>
      </c>
      <c r="V12" s="27">
        <v>14.798869</v>
      </c>
      <c r="W12" s="33">
        <v>13.6062829999999</v>
      </c>
    </row>
    <row r="13" s="1" customFormat="1" ht="27.75" customHeight="1" spans="1:23">
      <c r="A13" s="26" t="s">
        <v>37</v>
      </c>
      <c r="B13" s="23">
        <v>642.628935</v>
      </c>
      <c r="C13" s="23">
        <v>313.189041</v>
      </c>
      <c r="D13" s="24">
        <v>1.05188831942558</v>
      </c>
      <c r="E13" s="27">
        <v>255.582502</v>
      </c>
      <c r="F13" s="27">
        <v>294.656407</v>
      </c>
      <c r="G13" s="24">
        <v>-0.132608367141326</v>
      </c>
      <c r="H13" s="28">
        <v>6.294067</v>
      </c>
      <c r="I13" s="28">
        <v>185.553706</v>
      </c>
      <c r="J13" s="28">
        <v>6.58879</v>
      </c>
      <c r="K13" s="28">
        <v>2.911719</v>
      </c>
      <c r="L13" s="28">
        <v>11.529416</v>
      </c>
      <c r="M13" s="28">
        <v>21.538377</v>
      </c>
      <c r="N13" s="28">
        <v>1.235662</v>
      </c>
      <c r="O13" s="28">
        <v>15.76961</v>
      </c>
      <c r="P13" s="27">
        <v>13.366941</v>
      </c>
      <c r="Q13" s="27">
        <v>387.046433</v>
      </c>
      <c r="R13" s="27">
        <v>18.532634</v>
      </c>
      <c r="S13" s="32">
        <v>19.8845883968787</v>
      </c>
      <c r="T13" s="27">
        <v>362.777</v>
      </c>
      <c r="U13" s="27">
        <v>2.632561</v>
      </c>
      <c r="V13" s="27">
        <v>18.203866</v>
      </c>
      <c r="W13" s="33">
        <v>3.43300599999995</v>
      </c>
    </row>
    <row r="14" s="1" customFormat="1" ht="27.75" customHeight="1" spans="1:23">
      <c r="A14" s="26" t="s">
        <v>38</v>
      </c>
      <c r="B14" s="23">
        <v>290.282665</v>
      </c>
      <c r="C14" s="23">
        <v>236.600179</v>
      </c>
      <c r="D14" s="24">
        <v>0.226891147026563</v>
      </c>
      <c r="E14" s="27">
        <v>250.995408</v>
      </c>
      <c r="F14" s="27">
        <v>210.534733</v>
      </c>
      <c r="G14" s="24">
        <v>0.192180522536393</v>
      </c>
      <c r="H14" s="28">
        <v>13.829482</v>
      </c>
      <c r="I14" s="28">
        <v>163.052279</v>
      </c>
      <c r="J14" s="28"/>
      <c r="K14" s="28">
        <v>1.207273</v>
      </c>
      <c r="L14" s="28">
        <v>6.943888</v>
      </c>
      <c r="M14" s="28">
        <v>47.939971</v>
      </c>
      <c r="N14" s="28">
        <v>7.491213</v>
      </c>
      <c r="O14" s="28">
        <v>17.07644</v>
      </c>
      <c r="P14" s="27">
        <v>8.491617</v>
      </c>
      <c r="Q14" s="27">
        <v>39.287257</v>
      </c>
      <c r="R14" s="27">
        <v>26.065446</v>
      </c>
      <c r="S14" s="32">
        <v>0.507254355056882</v>
      </c>
      <c r="T14" s="27">
        <v>0</v>
      </c>
      <c r="U14" s="27">
        <v>2.227797</v>
      </c>
      <c r="V14" s="27">
        <v>3.259996</v>
      </c>
      <c r="W14" s="33">
        <v>33.799464</v>
      </c>
    </row>
    <row r="15" s="1" customFormat="1" ht="27.75" customHeight="1" spans="1:23">
      <c r="A15" s="26" t="s">
        <v>39</v>
      </c>
      <c r="B15" s="23">
        <v>281.491652</v>
      </c>
      <c r="C15" s="23"/>
      <c r="D15" s="24"/>
      <c r="E15" s="27">
        <v>269.636826</v>
      </c>
      <c r="F15" s="27"/>
      <c r="G15" s="24"/>
      <c r="H15" s="28">
        <v>3.176005</v>
      </c>
      <c r="I15" s="28">
        <v>207.728698</v>
      </c>
      <c r="J15" s="28">
        <v>3.824014</v>
      </c>
      <c r="K15" s="28">
        <v>0.089623</v>
      </c>
      <c r="L15" s="28">
        <v>3.301715</v>
      </c>
      <c r="M15" s="28">
        <v>44.512667</v>
      </c>
      <c r="N15" s="28"/>
      <c r="O15" s="28">
        <v>5.493689</v>
      </c>
      <c r="P15" s="27">
        <v>4.776043</v>
      </c>
      <c r="Q15" s="27">
        <v>11.854826</v>
      </c>
      <c r="R15" s="27"/>
      <c r="S15" s="32"/>
      <c r="T15" s="27">
        <v>0</v>
      </c>
      <c r="U15" s="27">
        <v>8.176452</v>
      </c>
      <c r="V15" s="27">
        <v>1.045283</v>
      </c>
      <c r="W15" s="33">
        <v>2.63309100000002</v>
      </c>
    </row>
    <row r="16" s="1" customFormat="1" ht="27.75" customHeight="1" spans="1:23">
      <c r="A16" s="26" t="s">
        <v>40</v>
      </c>
      <c r="B16" s="23">
        <v>628.616383</v>
      </c>
      <c r="C16" s="23">
        <v>805.779991</v>
      </c>
      <c r="D16" s="24">
        <v>-0.219865980762483</v>
      </c>
      <c r="E16" s="27">
        <v>501.9192</v>
      </c>
      <c r="F16" s="27">
        <v>652.041836</v>
      </c>
      <c r="G16" s="24">
        <v>-0.230234668561972</v>
      </c>
      <c r="H16" s="28">
        <v>10.111534</v>
      </c>
      <c r="I16" s="28">
        <v>308.101692</v>
      </c>
      <c r="J16" s="28">
        <v>17.811702</v>
      </c>
      <c r="K16" s="28">
        <v>1.972097</v>
      </c>
      <c r="L16" s="28">
        <v>12.559966</v>
      </c>
      <c r="M16" s="28">
        <v>85.567877</v>
      </c>
      <c r="N16" s="28">
        <v>50.460068</v>
      </c>
      <c r="O16" s="28">
        <v>12.145818</v>
      </c>
      <c r="P16" s="27">
        <v>14.662732</v>
      </c>
      <c r="Q16" s="27">
        <v>126.697183</v>
      </c>
      <c r="R16" s="27">
        <v>153.738155</v>
      </c>
      <c r="S16" s="32">
        <v>-0.175889791314329</v>
      </c>
      <c r="T16" s="27">
        <v>61.14752</v>
      </c>
      <c r="U16" s="27">
        <v>3.795066</v>
      </c>
      <c r="V16" s="27">
        <v>36.64742</v>
      </c>
      <c r="W16" s="33">
        <v>25.107177</v>
      </c>
    </row>
    <row r="17" s="1" customFormat="1" ht="27.75" customHeight="1" spans="1:23">
      <c r="A17" s="26" t="s">
        <v>41</v>
      </c>
      <c r="B17" s="23">
        <v>585.82185</v>
      </c>
      <c r="C17" s="23">
        <v>332.222253</v>
      </c>
      <c r="D17" s="24">
        <v>0.763343197844125</v>
      </c>
      <c r="E17" s="27">
        <v>290.673412</v>
      </c>
      <c r="F17" s="27">
        <v>301.667046</v>
      </c>
      <c r="G17" s="24">
        <v>-0.0364429398098723</v>
      </c>
      <c r="H17" s="28">
        <v>18.729055</v>
      </c>
      <c r="I17" s="28">
        <v>192.419735</v>
      </c>
      <c r="J17" s="28">
        <v>5.245368</v>
      </c>
      <c r="K17" s="28">
        <v>2.93107</v>
      </c>
      <c r="L17" s="28">
        <v>11.764775</v>
      </c>
      <c r="M17" s="28">
        <v>39.942305</v>
      </c>
      <c r="N17" s="28">
        <v>1.587108</v>
      </c>
      <c r="O17" s="28">
        <v>24.176653</v>
      </c>
      <c r="P17" s="27">
        <v>14.465949</v>
      </c>
      <c r="Q17" s="27">
        <v>295.148438</v>
      </c>
      <c r="R17" s="27">
        <v>30.555207</v>
      </c>
      <c r="S17" s="32">
        <v>8.65951361416076</v>
      </c>
      <c r="T17" s="27">
        <v>289.218039</v>
      </c>
      <c r="U17" s="27">
        <v>3.145973</v>
      </c>
      <c r="V17" s="27">
        <v>1.646415</v>
      </c>
      <c r="W17" s="33">
        <v>1.13801099999999</v>
      </c>
    </row>
    <row r="18" s="1" customFormat="1" ht="27.75" customHeight="1" spans="1:23">
      <c r="A18" s="26" t="s">
        <v>42</v>
      </c>
      <c r="B18" s="23">
        <v>345.83301</v>
      </c>
      <c r="C18" s="23">
        <v>271.817623</v>
      </c>
      <c r="D18" s="24">
        <v>0.272297970172449</v>
      </c>
      <c r="E18" s="27">
        <v>308.723899</v>
      </c>
      <c r="F18" s="27">
        <v>227.472208</v>
      </c>
      <c r="G18" s="24">
        <v>0.357193925861923</v>
      </c>
      <c r="H18" s="28">
        <v>8.858286</v>
      </c>
      <c r="I18" s="28">
        <v>222.065006</v>
      </c>
      <c r="J18" s="28">
        <v>9.453097</v>
      </c>
      <c r="K18" s="28">
        <v>2.852729</v>
      </c>
      <c r="L18" s="28">
        <v>10.93418</v>
      </c>
      <c r="M18" s="28">
        <v>34.234695</v>
      </c>
      <c r="N18" s="28"/>
      <c r="O18" s="28">
        <v>10.907046</v>
      </c>
      <c r="P18" s="27">
        <v>21.129875</v>
      </c>
      <c r="Q18" s="27">
        <v>37.109111</v>
      </c>
      <c r="R18" s="27">
        <v>44.345415</v>
      </c>
      <c r="S18" s="32">
        <v>-0.163180432520476</v>
      </c>
      <c r="T18" s="27">
        <v>0</v>
      </c>
      <c r="U18" s="27">
        <v>23.661479</v>
      </c>
      <c r="V18" s="27">
        <v>8.121969</v>
      </c>
      <c r="W18" s="33">
        <v>5.32566299999999</v>
      </c>
    </row>
    <row r="19" s="1" customFormat="1" ht="27.75" customHeight="1" spans="1:23">
      <c r="A19" s="26" t="s">
        <v>43</v>
      </c>
      <c r="B19" s="23">
        <v>267.119699</v>
      </c>
      <c r="C19" s="23">
        <v>207.988471</v>
      </c>
      <c r="D19" s="24">
        <v>0.284300508175763</v>
      </c>
      <c r="E19" s="27">
        <v>249.765014</v>
      </c>
      <c r="F19" s="27">
        <v>188.341751</v>
      </c>
      <c r="G19" s="24">
        <v>0.326126643051121</v>
      </c>
      <c r="H19" s="28">
        <v>0.325473</v>
      </c>
      <c r="I19" s="28">
        <v>175.097164</v>
      </c>
      <c r="J19" s="28">
        <v>1.400028</v>
      </c>
      <c r="K19" s="28">
        <v>0.193397</v>
      </c>
      <c r="L19" s="28">
        <v>5.180303</v>
      </c>
      <c r="M19" s="28">
        <v>40.045443</v>
      </c>
      <c r="N19" s="28"/>
      <c r="O19" s="28">
        <v>15.056135</v>
      </c>
      <c r="P19" s="27">
        <v>12.169223</v>
      </c>
      <c r="Q19" s="27">
        <v>17.354685</v>
      </c>
      <c r="R19" s="27">
        <v>19.64672</v>
      </c>
      <c r="S19" s="32">
        <v>-0.116662475975633</v>
      </c>
      <c r="T19" s="27">
        <v>0</v>
      </c>
      <c r="U19" s="27">
        <v>13.024931</v>
      </c>
      <c r="V19" s="27">
        <v>2.813674</v>
      </c>
      <c r="W19" s="33">
        <v>1.51608000000001</v>
      </c>
    </row>
    <row r="20" s="1" customFormat="1" ht="27.75" customHeight="1" spans="1:23">
      <c r="A20" s="26" t="s">
        <v>44</v>
      </c>
      <c r="B20" s="23">
        <v>1174.638786</v>
      </c>
      <c r="C20" s="23">
        <v>946.321961</v>
      </c>
      <c r="D20" s="24">
        <v>0.241267596451775</v>
      </c>
      <c r="E20" s="27">
        <v>585.482232</v>
      </c>
      <c r="F20" s="27">
        <v>568.631406</v>
      </c>
      <c r="G20" s="24">
        <v>0.0296340051256333</v>
      </c>
      <c r="H20" s="28">
        <v>10.327412</v>
      </c>
      <c r="I20" s="28">
        <v>458.313456</v>
      </c>
      <c r="J20" s="28">
        <v>4.87771</v>
      </c>
      <c r="K20" s="28">
        <v>5.676306</v>
      </c>
      <c r="L20" s="28">
        <v>11.34585</v>
      </c>
      <c r="M20" s="28">
        <v>57.48499</v>
      </c>
      <c r="N20" s="28"/>
      <c r="O20" s="28">
        <v>31.275392</v>
      </c>
      <c r="P20" s="27">
        <v>21.733508</v>
      </c>
      <c r="Q20" s="27">
        <v>589.156554</v>
      </c>
      <c r="R20" s="27">
        <v>377.690555</v>
      </c>
      <c r="S20" s="32">
        <v>0.559892208583294</v>
      </c>
      <c r="T20" s="27">
        <v>448.538588</v>
      </c>
      <c r="U20" s="27">
        <v>19.708457</v>
      </c>
      <c r="V20" s="27">
        <v>52.384689</v>
      </c>
      <c r="W20" s="33">
        <v>68.5248199999999</v>
      </c>
    </row>
    <row r="21" s="1" customFormat="1" ht="27.75" customHeight="1" spans="1:23">
      <c r="A21" s="26" t="s">
        <v>45</v>
      </c>
      <c r="B21" s="23">
        <v>677.926115</v>
      </c>
      <c r="C21" s="23">
        <v>613.300186</v>
      </c>
      <c r="D21" s="24">
        <v>0.105374057395117</v>
      </c>
      <c r="E21" s="27">
        <v>568.520224</v>
      </c>
      <c r="F21" s="27">
        <v>475.892975</v>
      </c>
      <c r="G21" s="24">
        <v>0.194638823991886</v>
      </c>
      <c r="H21" s="28">
        <v>37.970248</v>
      </c>
      <c r="I21" s="28">
        <v>339.333905</v>
      </c>
      <c r="J21" s="28">
        <v>49.401194</v>
      </c>
      <c r="K21" s="28">
        <v>7.701224</v>
      </c>
      <c r="L21" s="28">
        <v>12.867278</v>
      </c>
      <c r="M21" s="28">
        <v>92.275921</v>
      </c>
      <c r="N21" s="28">
        <v>32.551033</v>
      </c>
      <c r="O21" s="28">
        <v>22.174353</v>
      </c>
      <c r="P21" s="27">
        <v>17.343765</v>
      </c>
      <c r="Q21" s="27">
        <v>109.405891</v>
      </c>
      <c r="R21" s="27">
        <v>137.407211</v>
      </c>
      <c r="S21" s="32">
        <v>-0.203783482658709</v>
      </c>
      <c r="T21" s="27">
        <v>47.482232</v>
      </c>
      <c r="U21" s="27">
        <v>26.646574</v>
      </c>
      <c r="V21" s="27">
        <v>24.754191</v>
      </c>
      <c r="W21" s="33">
        <v>10.522894</v>
      </c>
    </row>
    <row r="22" s="1" customFormat="1" ht="27.75" customHeight="1" spans="1:23">
      <c r="A22" s="26" t="s">
        <v>46</v>
      </c>
      <c r="B22" s="23">
        <v>258.68254</v>
      </c>
      <c r="C22" s="23">
        <v>215.558411</v>
      </c>
      <c r="D22" s="24">
        <v>0.200057742121694</v>
      </c>
      <c r="E22" s="27">
        <v>233.790696</v>
      </c>
      <c r="F22" s="27">
        <v>177.238204</v>
      </c>
      <c r="G22" s="24">
        <v>0.319076196461571</v>
      </c>
      <c r="H22" s="28">
        <v>16.744722</v>
      </c>
      <c r="I22" s="28">
        <v>142.979927</v>
      </c>
      <c r="J22" s="28"/>
      <c r="K22" s="28"/>
      <c r="L22" s="28">
        <v>5.152276</v>
      </c>
      <c r="M22" s="28">
        <v>27.937911</v>
      </c>
      <c r="N22" s="28">
        <v>3.483306</v>
      </c>
      <c r="O22" s="28">
        <v>22.243642</v>
      </c>
      <c r="P22" s="27">
        <v>31.846464</v>
      </c>
      <c r="Q22" s="27">
        <v>24.891844</v>
      </c>
      <c r="R22" s="27">
        <v>38.320207</v>
      </c>
      <c r="S22" s="32">
        <v>-0.350425116440524</v>
      </c>
      <c r="T22" s="27">
        <v>0</v>
      </c>
      <c r="U22" s="27">
        <v>7.86661</v>
      </c>
      <c r="V22" s="27">
        <v>6.401421</v>
      </c>
      <c r="W22" s="33">
        <v>10.623813</v>
      </c>
    </row>
    <row r="23" s="1" customFormat="1" ht="27.75" customHeight="1" spans="1:23">
      <c r="A23" s="26" t="s">
        <v>47</v>
      </c>
      <c r="B23" s="23">
        <v>129.478364</v>
      </c>
      <c r="C23" s="23">
        <v>160.915459</v>
      </c>
      <c r="D23" s="24">
        <v>-0.195364045166102</v>
      </c>
      <c r="E23" s="27">
        <v>123.79509</v>
      </c>
      <c r="F23" s="27">
        <v>157.047901</v>
      </c>
      <c r="G23" s="24">
        <v>-0.211736742664265</v>
      </c>
      <c r="H23" s="28">
        <v>3.701872</v>
      </c>
      <c r="I23" s="28">
        <v>77.381028</v>
      </c>
      <c r="J23" s="28">
        <v>0.418871</v>
      </c>
      <c r="K23" s="28">
        <v>0.530926</v>
      </c>
      <c r="L23" s="28">
        <v>5.892221</v>
      </c>
      <c r="M23" s="28">
        <v>20.302814</v>
      </c>
      <c r="N23" s="28">
        <v>-0.063747</v>
      </c>
      <c r="O23" s="28">
        <v>6.812066</v>
      </c>
      <c r="P23" s="27">
        <v>12.736832</v>
      </c>
      <c r="Q23" s="27">
        <v>5.683274</v>
      </c>
      <c r="R23" s="27">
        <v>3.86755800000001</v>
      </c>
      <c r="S23" s="32">
        <v>0.469473502401254</v>
      </c>
      <c r="T23" s="27">
        <v>0</v>
      </c>
      <c r="U23" s="27">
        <v>3.248848</v>
      </c>
      <c r="V23" s="27">
        <v>0.573414</v>
      </c>
      <c r="W23" s="33">
        <v>1.861012</v>
      </c>
    </row>
    <row r="24" s="1" customFormat="1" ht="27.75" customHeight="1" spans="1:23">
      <c r="A24" s="26" t="s">
        <v>48</v>
      </c>
      <c r="B24" s="23">
        <v>175.802414</v>
      </c>
      <c r="C24" s="23">
        <v>133.066064</v>
      </c>
      <c r="D24" s="24">
        <v>0.321166409491153</v>
      </c>
      <c r="E24" s="27">
        <v>155.995828</v>
      </c>
      <c r="F24" s="27">
        <v>117.323857</v>
      </c>
      <c r="G24" s="24">
        <v>0.329617283209501</v>
      </c>
      <c r="H24" s="28">
        <v>2.493596</v>
      </c>
      <c r="I24" s="28">
        <v>100.168646</v>
      </c>
      <c r="J24" s="28">
        <v>0.162267</v>
      </c>
      <c r="K24" s="28">
        <v>1.020316</v>
      </c>
      <c r="L24" s="28">
        <v>4.934275</v>
      </c>
      <c r="M24" s="28">
        <v>17.867312</v>
      </c>
      <c r="N24" s="28">
        <v>10.453428</v>
      </c>
      <c r="O24" s="28">
        <v>20.922562</v>
      </c>
      <c r="P24" s="27">
        <v>1.487338</v>
      </c>
      <c r="Q24" s="27">
        <v>19.806586</v>
      </c>
      <c r="R24" s="27">
        <v>15.742207</v>
      </c>
      <c r="S24" s="32">
        <v>0.258183557108607</v>
      </c>
      <c r="T24" s="27">
        <v>0</v>
      </c>
      <c r="U24" s="27">
        <v>2.74916</v>
      </c>
      <c r="V24" s="27">
        <v>16.180754</v>
      </c>
      <c r="W24" s="33">
        <v>0.876671999999986</v>
      </c>
    </row>
    <row r="25" s="1" customFormat="1" ht="27.75" customHeight="1" spans="1:23">
      <c r="A25" s="26" t="s">
        <v>49</v>
      </c>
      <c r="B25" s="23">
        <v>228.443886</v>
      </c>
      <c r="C25" s="23"/>
      <c r="D25" s="24"/>
      <c r="E25" s="27">
        <v>217.203907</v>
      </c>
      <c r="F25" s="27"/>
      <c r="G25" s="24"/>
      <c r="H25" s="28">
        <v>7.072334</v>
      </c>
      <c r="I25" s="28">
        <v>159.717007</v>
      </c>
      <c r="J25" s="28">
        <v>0.090568</v>
      </c>
      <c r="K25" s="28">
        <v>2.083134</v>
      </c>
      <c r="L25" s="28">
        <v>9.974756</v>
      </c>
      <c r="M25" s="28">
        <v>29.249625</v>
      </c>
      <c r="N25" s="28"/>
      <c r="O25" s="28">
        <v>15.453842</v>
      </c>
      <c r="P25" s="27">
        <v>2.550275</v>
      </c>
      <c r="Q25" s="27">
        <v>11.239979</v>
      </c>
      <c r="R25" s="27"/>
      <c r="S25" s="32"/>
      <c r="T25" s="27">
        <v>0</v>
      </c>
      <c r="U25" s="27">
        <v>2.836211</v>
      </c>
      <c r="V25" s="27">
        <v>1.286792</v>
      </c>
      <c r="W25" s="33">
        <v>7.116976</v>
      </c>
    </row>
    <row r="26" s="1" customFormat="1" ht="27.75" customHeight="1" spans="1:23">
      <c r="A26" s="29" t="s">
        <v>80</v>
      </c>
      <c r="B26" s="23">
        <v>12026.983379</v>
      </c>
      <c r="C26" s="23">
        <v>10099.957623</v>
      </c>
      <c r="D26" s="24">
        <v>0.190795429835439</v>
      </c>
      <c r="E26" s="27">
        <v>8366.551834</v>
      </c>
      <c r="F26" s="27">
        <v>7790.455336</v>
      </c>
      <c r="G26" s="24">
        <v>0.0739490149359865</v>
      </c>
      <c r="H26" s="28">
        <v>978.162043</v>
      </c>
      <c r="I26" s="28">
        <v>5766.704189</v>
      </c>
      <c r="J26" s="28">
        <v>170.895866</v>
      </c>
      <c r="K26" s="28">
        <v>616.466656</v>
      </c>
      <c r="L26" s="28">
        <v>372.612246</v>
      </c>
      <c r="M26" s="28">
        <v>978.454704</v>
      </c>
      <c r="N26" s="28">
        <v>212.873325</v>
      </c>
      <c r="O26" s="28">
        <v>483.95915</v>
      </c>
      <c r="P26" s="27">
        <v>372.366515</v>
      </c>
      <c r="Q26" s="27">
        <v>3660.431545</v>
      </c>
      <c r="R26" s="27">
        <v>2309.502287</v>
      </c>
      <c r="S26" s="32">
        <v>0.584943892718475</v>
      </c>
      <c r="T26" s="27">
        <v>2290.370649</v>
      </c>
      <c r="U26" s="27">
        <v>601.882106</v>
      </c>
      <c r="V26" s="27">
        <v>350.165835</v>
      </c>
      <c r="W26" s="33">
        <v>418.012955</v>
      </c>
    </row>
  </sheetData>
  <mergeCells count="15">
    <mergeCell ref="A2:W2"/>
    <mergeCell ref="A3:W3"/>
    <mergeCell ref="B4:W4"/>
    <mergeCell ref="E5:P5"/>
    <mergeCell ref="Q5:W5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55" zoomScaleNormal="55" workbookViewId="0">
      <selection activeCell="I28" sqref="I28"/>
    </sheetView>
  </sheetViews>
  <sheetFormatPr defaultColWidth="13.4083333333333" defaultRowHeight="14.25"/>
  <cols>
    <col min="1" max="3" width="13.4083333333333" style="1" customWidth="1"/>
    <col min="4" max="4" width="13.4083333333333" style="2" customWidth="1"/>
    <col min="5" max="6" width="13.4083333333333" style="1" customWidth="1"/>
    <col min="7" max="7" width="13.4083333333333" style="2" customWidth="1"/>
    <col min="8" max="18" width="13.4083333333333" style="1" customWidth="1"/>
    <col min="19" max="19" width="13.4083333333333" style="2" customWidth="1"/>
    <col min="20" max="16384" width="13.4083333333333" style="1" customWidth="1"/>
  </cols>
  <sheetData>
    <row r="1" s="1" customFormat="1" ht="30" customHeight="1" spans="1:20">
      <c r="A1" s="3" t="s">
        <v>145</v>
      </c>
      <c r="D1" s="2"/>
      <c r="G1" s="2"/>
      <c r="Q1" s="30"/>
      <c r="R1" s="30"/>
      <c r="S1" s="31"/>
      <c r="T1" s="30"/>
    </row>
    <row r="2" s="1" customFormat="1" ht="27.75" customHeight="1" spans="1:23">
      <c r="A2" s="4" t="s">
        <v>183</v>
      </c>
      <c r="B2" s="4"/>
      <c r="C2" s="4"/>
      <c r="D2" s="5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  <c r="V2" s="4"/>
      <c r="W2" s="4"/>
    </row>
    <row r="3" s="1" customFormat="1" ht="27.75" customHeight="1" spans="1:23">
      <c r="A3" s="6" t="s">
        <v>180</v>
      </c>
      <c r="B3" s="6"/>
      <c r="C3" s="6"/>
      <c r="D3" s="7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6"/>
    </row>
    <row r="4" s="1" customFormat="1" ht="27.75" customHeight="1" spans="1:23">
      <c r="A4" s="8" t="s">
        <v>55</v>
      </c>
      <c r="B4" s="9" t="s">
        <v>181</v>
      </c>
      <c r="C4" s="10"/>
      <c r="D4" s="11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0"/>
      <c r="U4" s="10"/>
      <c r="V4" s="10"/>
      <c r="W4" s="10"/>
    </row>
    <row r="5" s="1" customFormat="1" ht="27.75" customHeight="1" spans="1:23">
      <c r="A5" s="12"/>
      <c r="B5" s="13" t="s">
        <v>184</v>
      </c>
      <c r="C5" s="8" t="s">
        <v>158</v>
      </c>
      <c r="D5" s="14" t="s">
        <v>59</v>
      </c>
      <c r="E5" s="13" t="s">
        <v>60</v>
      </c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 t="s">
        <v>84</v>
      </c>
      <c r="R5" s="13"/>
      <c r="S5" s="14"/>
      <c r="T5" s="13"/>
      <c r="U5" s="13"/>
      <c r="V5" s="13"/>
      <c r="W5" s="13"/>
    </row>
    <row r="6" s="1" customFormat="1" ht="27.75" customHeight="1" spans="1:23">
      <c r="A6" s="12"/>
      <c r="B6" s="13"/>
      <c r="C6" s="12"/>
      <c r="D6" s="14"/>
      <c r="E6" s="15" t="s">
        <v>62</v>
      </c>
      <c r="F6" s="16" t="s">
        <v>155</v>
      </c>
      <c r="G6" s="17" t="s">
        <v>59</v>
      </c>
      <c r="H6" s="18" t="s">
        <v>64</v>
      </c>
      <c r="I6" s="18" t="s">
        <v>65</v>
      </c>
      <c r="J6" s="18" t="s">
        <v>66</v>
      </c>
      <c r="K6" s="18" t="s">
        <v>67</v>
      </c>
      <c r="L6" s="18" t="s">
        <v>68</v>
      </c>
      <c r="M6" s="18" t="s">
        <v>69</v>
      </c>
      <c r="N6" s="18" t="s">
        <v>70</v>
      </c>
      <c r="O6" s="18" t="s">
        <v>71</v>
      </c>
      <c r="P6" s="18" t="s">
        <v>72</v>
      </c>
      <c r="Q6" s="15" t="s">
        <v>73</v>
      </c>
      <c r="R6" s="16" t="s">
        <v>156</v>
      </c>
      <c r="S6" s="17" t="s">
        <v>59</v>
      </c>
      <c r="T6" s="18" t="s">
        <v>74</v>
      </c>
      <c r="U6" s="18" t="s">
        <v>75</v>
      </c>
      <c r="V6" s="18" t="s">
        <v>76</v>
      </c>
      <c r="W6" s="18" t="s">
        <v>77</v>
      </c>
    </row>
    <row r="7" s="1" customFormat="1" ht="27.75" customHeight="1" spans="1:23">
      <c r="A7" s="19"/>
      <c r="B7" s="13"/>
      <c r="C7" s="19"/>
      <c r="D7" s="14"/>
      <c r="E7" s="15"/>
      <c r="F7" s="20"/>
      <c r="G7" s="21"/>
      <c r="H7" s="18" t="s">
        <v>78</v>
      </c>
      <c r="I7" s="18" t="s">
        <v>78</v>
      </c>
      <c r="J7" s="18" t="s">
        <v>78</v>
      </c>
      <c r="K7" s="18" t="s">
        <v>78</v>
      </c>
      <c r="L7" s="18" t="s">
        <v>78</v>
      </c>
      <c r="M7" s="18" t="s">
        <v>78</v>
      </c>
      <c r="N7" s="18" t="s">
        <v>78</v>
      </c>
      <c r="O7" s="18" t="s">
        <v>78</v>
      </c>
      <c r="P7" s="18" t="s">
        <v>78</v>
      </c>
      <c r="Q7" s="15"/>
      <c r="R7" s="20"/>
      <c r="S7" s="21"/>
      <c r="T7" s="18" t="s">
        <v>78</v>
      </c>
      <c r="U7" s="18" t="s">
        <v>78</v>
      </c>
      <c r="V7" s="18" t="s">
        <v>78</v>
      </c>
      <c r="W7" s="18" t="s">
        <v>78</v>
      </c>
    </row>
    <row r="8" s="1" customFormat="1" ht="27.75" customHeight="1" spans="1:23">
      <c r="A8" s="22" t="s">
        <v>79</v>
      </c>
      <c r="B8" s="23">
        <v>1289.76251</v>
      </c>
      <c r="C8" s="23">
        <v>1526.602281</v>
      </c>
      <c r="D8" s="24">
        <v>-0.15514176413051</v>
      </c>
      <c r="E8" s="25">
        <v>1025.334167</v>
      </c>
      <c r="F8" s="25">
        <v>1224.094624</v>
      </c>
      <c r="G8" s="24">
        <v>-0.162373441646616</v>
      </c>
      <c r="H8" s="25">
        <v>202.497218</v>
      </c>
      <c r="I8" s="25">
        <v>783.555889</v>
      </c>
      <c r="J8" s="25">
        <v>0.77737</v>
      </c>
      <c r="K8" s="25">
        <v>168.058402</v>
      </c>
      <c r="L8" s="25">
        <v>105.297208</v>
      </c>
      <c r="M8" s="25">
        <v>61.513222</v>
      </c>
      <c r="N8" s="25">
        <v>31.185734</v>
      </c>
      <c r="O8" s="25">
        <v>19.500771</v>
      </c>
      <c r="P8" s="25">
        <v>21.949615</v>
      </c>
      <c r="Q8" s="27">
        <v>264.428343</v>
      </c>
      <c r="R8" s="27">
        <v>302.507657</v>
      </c>
      <c r="S8" s="32">
        <v>-0.125878843456845</v>
      </c>
      <c r="T8" s="25"/>
      <c r="U8" s="25">
        <v>208.603871</v>
      </c>
      <c r="V8" s="25">
        <v>24.213953</v>
      </c>
      <c r="W8" s="25">
        <v>31.610519</v>
      </c>
    </row>
    <row r="9" s="1" customFormat="1" ht="27.75" customHeight="1" spans="1:23">
      <c r="A9" s="26" t="s">
        <v>33</v>
      </c>
      <c r="B9" s="23">
        <v>406.080996</v>
      </c>
      <c r="C9" s="23">
        <v>124.280238</v>
      </c>
      <c r="D9" s="24">
        <v>2.26746232977121</v>
      </c>
      <c r="E9" s="27">
        <v>127.996812</v>
      </c>
      <c r="F9" s="27">
        <v>87.739228</v>
      </c>
      <c r="G9" s="24">
        <v>0.458832211288661</v>
      </c>
      <c r="H9" s="28">
        <v>9.557444</v>
      </c>
      <c r="I9" s="28">
        <v>63.130886</v>
      </c>
      <c r="J9" s="28">
        <v>0.773601</v>
      </c>
      <c r="K9" s="28">
        <v>0.670624</v>
      </c>
      <c r="L9" s="28">
        <v>2.30062</v>
      </c>
      <c r="M9" s="28">
        <v>23.373057</v>
      </c>
      <c r="N9" s="28">
        <v>7.139923</v>
      </c>
      <c r="O9" s="28">
        <v>19.597124</v>
      </c>
      <c r="P9" s="27">
        <v>11.534431</v>
      </c>
      <c r="Q9" s="27">
        <v>278.084184</v>
      </c>
      <c r="R9" s="27">
        <v>36.54101</v>
      </c>
      <c r="S9" s="32">
        <v>6.61019424476773</v>
      </c>
      <c r="T9" s="27">
        <v>265.176874</v>
      </c>
      <c r="U9" s="27">
        <v>1.821689</v>
      </c>
      <c r="V9" s="27">
        <v>0.709434</v>
      </c>
      <c r="W9" s="33">
        <v>10.376187</v>
      </c>
    </row>
    <row r="10" s="1" customFormat="1" ht="27.75" customHeight="1" spans="1:23">
      <c r="A10" s="26" t="s">
        <v>34</v>
      </c>
      <c r="B10" s="23">
        <v>754.122392</v>
      </c>
      <c r="C10" s="23">
        <v>824.471479</v>
      </c>
      <c r="D10" s="24">
        <v>-0.0853262833122212</v>
      </c>
      <c r="E10" s="27">
        <v>189.552746</v>
      </c>
      <c r="F10" s="27">
        <v>145.300348</v>
      </c>
      <c r="G10" s="24">
        <v>0.304558100576607</v>
      </c>
      <c r="H10" s="28">
        <v>48.178387</v>
      </c>
      <c r="I10" s="28">
        <v>90.162208</v>
      </c>
      <c r="J10" s="28">
        <v>0.735865</v>
      </c>
      <c r="K10" s="28">
        <v>2.305459</v>
      </c>
      <c r="L10" s="28">
        <v>6.947678</v>
      </c>
      <c r="M10" s="28">
        <v>34.22206</v>
      </c>
      <c r="N10" s="28">
        <v>-0.414541</v>
      </c>
      <c r="O10" s="28">
        <v>48.731983</v>
      </c>
      <c r="P10" s="27">
        <v>8.852488</v>
      </c>
      <c r="Q10" s="27">
        <v>564.569646</v>
      </c>
      <c r="R10" s="27">
        <v>679.171131</v>
      </c>
      <c r="S10" s="32">
        <v>-0.168737273669543</v>
      </c>
      <c r="T10" s="27">
        <v>530.692656</v>
      </c>
      <c r="U10" s="27">
        <v>17.407056</v>
      </c>
      <c r="V10" s="27">
        <v>7.912667</v>
      </c>
      <c r="W10" s="33">
        <v>8.55726700000004</v>
      </c>
    </row>
    <row r="11" s="1" customFormat="1" ht="27.75" customHeight="1" spans="1:23">
      <c r="A11" s="26" t="s">
        <v>35</v>
      </c>
      <c r="B11" s="23">
        <v>170.929889</v>
      </c>
      <c r="C11" s="23">
        <v>178.949108</v>
      </c>
      <c r="D11" s="24">
        <v>-0.0448128470134648</v>
      </c>
      <c r="E11" s="27">
        <v>154.60775</v>
      </c>
      <c r="F11" s="27">
        <v>135.143356</v>
      </c>
      <c r="G11" s="24">
        <v>0.144027753758017</v>
      </c>
      <c r="H11" s="28">
        <v>16.991537</v>
      </c>
      <c r="I11" s="28">
        <v>86.757936</v>
      </c>
      <c r="J11" s="28">
        <v>0.098114</v>
      </c>
      <c r="K11" s="28">
        <v>4.386093</v>
      </c>
      <c r="L11" s="28">
        <v>2.661785</v>
      </c>
      <c r="M11" s="28">
        <v>37.482421</v>
      </c>
      <c r="N11" s="28">
        <v>2.378433</v>
      </c>
      <c r="O11" s="28">
        <v>11.457991</v>
      </c>
      <c r="P11" s="27">
        <v>13.77107</v>
      </c>
      <c r="Q11" s="27">
        <v>16.322139</v>
      </c>
      <c r="R11" s="27">
        <v>43.805752</v>
      </c>
      <c r="S11" s="32">
        <v>-0.627397356401963</v>
      </c>
      <c r="T11" s="27"/>
      <c r="U11" s="27">
        <v>9.1037</v>
      </c>
      <c r="V11" s="27">
        <v>6.82764</v>
      </c>
      <c r="W11" s="33">
        <v>0.390798999999994</v>
      </c>
    </row>
    <row r="12" s="1" customFormat="1" ht="27.75" customHeight="1" spans="1:23">
      <c r="A12" s="26" t="s">
        <v>36</v>
      </c>
      <c r="B12" s="23">
        <v>430.003317</v>
      </c>
      <c r="C12" s="23">
        <v>220.917121</v>
      </c>
      <c r="D12" s="24">
        <v>0.946446319115303</v>
      </c>
      <c r="E12" s="27">
        <v>239.842969</v>
      </c>
      <c r="F12" s="27">
        <v>208.977799</v>
      </c>
      <c r="G12" s="24">
        <v>0.147695928216758</v>
      </c>
      <c r="H12" s="28">
        <v>22.403559</v>
      </c>
      <c r="I12" s="28">
        <v>116.149336</v>
      </c>
      <c r="J12" s="28">
        <v>23.80996</v>
      </c>
      <c r="K12" s="28">
        <v>2.691441</v>
      </c>
      <c r="L12" s="28">
        <v>7.542354</v>
      </c>
      <c r="M12" s="28">
        <v>30.179242</v>
      </c>
      <c r="N12" s="28">
        <v>0.568029</v>
      </c>
      <c r="O12" s="28">
        <v>43.987217</v>
      </c>
      <c r="P12" s="27">
        <v>17.606831</v>
      </c>
      <c r="Q12" s="27">
        <v>190.160348</v>
      </c>
      <c r="R12" s="27">
        <v>11.939322</v>
      </c>
      <c r="S12" s="32">
        <v>14.9272317138276</v>
      </c>
      <c r="T12" s="27">
        <v>161.189992</v>
      </c>
      <c r="U12" s="27">
        <v>25.621334</v>
      </c>
      <c r="V12" s="27">
        <v>2.469623</v>
      </c>
      <c r="W12" s="33">
        <v>0.879398999999996</v>
      </c>
    </row>
    <row r="13" s="1" customFormat="1" ht="27.75" customHeight="1" spans="1:23">
      <c r="A13" s="26" t="s">
        <v>37</v>
      </c>
      <c r="B13" s="23">
        <v>459.128582</v>
      </c>
      <c r="C13" s="23">
        <v>112.144114</v>
      </c>
      <c r="D13" s="24">
        <v>3.09409433650704</v>
      </c>
      <c r="E13" s="27">
        <v>88.681679</v>
      </c>
      <c r="F13" s="27">
        <v>103.553899</v>
      </c>
      <c r="G13" s="24">
        <v>-0.143618155797301</v>
      </c>
      <c r="H13" s="28">
        <v>1.917735</v>
      </c>
      <c r="I13" s="28">
        <v>55.82208</v>
      </c>
      <c r="J13" s="28">
        <v>2.803815</v>
      </c>
      <c r="K13" s="28">
        <v>0.537332</v>
      </c>
      <c r="L13" s="28">
        <v>5.07314</v>
      </c>
      <c r="M13" s="28">
        <v>8.424223</v>
      </c>
      <c r="N13" s="28"/>
      <c r="O13" s="28">
        <v>13.372285</v>
      </c>
      <c r="P13" s="27">
        <v>3.186136</v>
      </c>
      <c r="Q13" s="27">
        <v>370.446903</v>
      </c>
      <c r="R13" s="27">
        <v>8.59021499999999</v>
      </c>
      <c r="S13" s="32">
        <v>42.1242876924501</v>
      </c>
      <c r="T13" s="27">
        <v>362.522</v>
      </c>
      <c r="U13" s="27">
        <v>1.415653</v>
      </c>
      <c r="V13" s="27">
        <v>3.134809</v>
      </c>
      <c r="W13" s="33">
        <v>3.37444100000001</v>
      </c>
    </row>
    <row r="14" s="1" customFormat="1" ht="27.75" customHeight="1" spans="1:23">
      <c r="A14" s="26" t="s">
        <v>38</v>
      </c>
      <c r="B14" s="23">
        <v>91.980317</v>
      </c>
      <c r="C14" s="23">
        <v>81.912144</v>
      </c>
      <c r="D14" s="24">
        <v>0.122914289729738</v>
      </c>
      <c r="E14" s="27">
        <v>88.791488</v>
      </c>
      <c r="F14" s="27">
        <v>72.343624</v>
      </c>
      <c r="G14" s="24">
        <v>0.227357479354366</v>
      </c>
      <c r="H14" s="28">
        <v>10.916357</v>
      </c>
      <c r="I14" s="28">
        <v>44.84428</v>
      </c>
      <c r="J14" s="28"/>
      <c r="K14" s="28">
        <v>0.089623</v>
      </c>
      <c r="L14" s="28">
        <v>2.697394</v>
      </c>
      <c r="M14" s="28">
        <v>15.920236</v>
      </c>
      <c r="N14" s="28">
        <v>2.143064</v>
      </c>
      <c r="O14" s="28">
        <v>16.597857</v>
      </c>
      <c r="P14" s="27">
        <v>6.588657</v>
      </c>
      <c r="Q14" s="27">
        <v>3.188829</v>
      </c>
      <c r="R14" s="27">
        <v>9.56851999999999</v>
      </c>
      <c r="S14" s="32">
        <v>-0.66673748918328</v>
      </c>
      <c r="T14" s="27"/>
      <c r="U14" s="27">
        <v>0.874239</v>
      </c>
      <c r="V14" s="27">
        <v>1.696299</v>
      </c>
      <c r="W14" s="33">
        <v>0.618290999999998</v>
      </c>
    </row>
    <row r="15" s="1" customFormat="1" ht="27.75" customHeight="1" spans="1:23">
      <c r="A15" s="26" t="s">
        <v>39</v>
      </c>
      <c r="B15" s="23">
        <v>90.606672</v>
      </c>
      <c r="C15" s="23"/>
      <c r="D15" s="24"/>
      <c r="E15" s="27">
        <v>83.396523</v>
      </c>
      <c r="F15" s="27"/>
      <c r="G15" s="24"/>
      <c r="H15" s="28">
        <v>0.640177</v>
      </c>
      <c r="I15" s="28">
        <v>57.32994</v>
      </c>
      <c r="J15" s="28">
        <v>1.61265</v>
      </c>
      <c r="K15" s="28"/>
      <c r="L15" s="28">
        <v>1.896481</v>
      </c>
      <c r="M15" s="28">
        <v>16.806282</v>
      </c>
      <c r="N15" s="28"/>
      <c r="O15" s="28">
        <v>3.45784</v>
      </c>
      <c r="P15" s="27">
        <v>2.29333</v>
      </c>
      <c r="Q15" s="27">
        <v>7.210149</v>
      </c>
      <c r="R15" s="27"/>
      <c r="S15" s="32"/>
      <c r="T15" s="27"/>
      <c r="U15" s="27">
        <v>5.64858</v>
      </c>
      <c r="V15" s="27">
        <v>0.056604</v>
      </c>
      <c r="W15" s="33">
        <v>1.504965</v>
      </c>
    </row>
    <row r="16" s="1" customFormat="1" ht="27.75" customHeight="1" spans="1:23">
      <c r="A16" s="26" t="s">
        <v>40</v>
      </c>
      <c r="B16" s="23">
        <v>246.877872</v>
      </c>
      <c r="C16" s="23">
        <v>306.182861</v>
      </c>
      <c r="D16" s="24">
        <v>-0.193691406521935</v>
      </c>
      <c r="E16" s="27">
        <v>151.183781</v>
      </c>
      <c r="F16" s="27">
        <v>180.849788</v>
      </c>
      <c r="G16" s="24">
        <v>-0.1640367253292</v>
      </c>
      <c r="H16" s="28">
        <v>5.977137</v>
      </c>
      <c r="I16" s="28">
        <v>72.562907</v>
      </c>
      <c r="J16" s="28">
        <v>7.037887</v>
      </c>
      <c r="K16" s="28">
        <v>0.395467</v>
      </c>
      <c r="L16" s="28">
        <v>4.328909</v>
      </c>
      <c r="M16" s="28">
        <v>39.235172</v>
      </c>
      <c r="N16" s="28">
        <v>9.767423</v>
      </c>
      <c r="O16" s="28">
        <v>9.414914</v>
      </c>
      <c r="P16" s="27">
        <v>8.374394</v>
      </c>
      <c r="Q16" s="27">
        <v>95.694091</v>
      </c>
      <c r="R16" s="27">
        <v>125.333073</v>
      </c>
      <c r="S16" s="32">
        <v>-0.236481730564446</v>
      </c>
      <c r="T16" s="27">
        <v>59.14952</v>
      </c>
      <c r="U16" s="27">
        <v>2.027578</v>
      </c>
      <c r="V16" s="27">
        <v>14.876849</v>
      </c>
      <c r="W16" s="33">
        <v>19.640144</v>
      </c>
    </row>
    <row r="17" s="1" customFormat="1" ht="27.75" customHeight="1" spans="1:23">
      <c r="A17" s="26" t="s">
        <v>41</v>
      </c>
      <c r="B17" s="23">
        <v>324.61378</v>
      </c>
      <c r="C17" s="23">
        <v>120.784355</v>
      </c>
      <c r="D17" s="24">
        <v>1.68754823420633</v>
      </c>
      <c r="E17" s="27">
        <v>98.884518</v>
      </c>
      <c r="F17" s="27">
        <v>100.481082</v>
      </c>
      <c r="G17" s="24">
        <v>-0.0158891999192445</v>
      </c>
      <c r="H17" s="28">
        <v>6.378963</v>
      </c>
      <c r="I17" s="28">
        <v>55.008901</v>
      </c>
      <c r="J17" s="28">
        <v>2.181168</v>
      </c>
      <c r="K17" s="28">
        <v>0.921287</v>
      </c>
      <c r="L17" s="28">
        <v>4.308283</v>
      </c>
      <c r="M17" s="28">
        <v>15.505501</v>
      </c>
      <c r="N17" s="28">
        <v>-0.224636</v>
      </c>
      <c r="O17" s="28">
        <v>15.133227</v>
      </c>
      <c r="P17" s="27">
        <v>6.677734</v>
      </c>
      <c r="Q17" s="27">
        <v>225.729262</v>
      </c>
      <c r="R17" s="27">
        <v>20.303273</v>
      </c>
      <c r="S17" s="32">
        <v>10.1178755267685</v>
      </c>
      <c r="T17" s="27">
        <v>223.360003</v>
      </c>
      <c r="U17" s="27">
        <v>2.048077</v>
      </c>
      <c r="V17" s="27">
        <v>0.022641</v>
      </c>
      <c r="W17" s="33">
        <v>0.298540999999978</v>
      </c>
    </row>
    <row r="18" s="1" customFormat="1" ht="27.75" customHeight="1" spans="1:23">
      <c r="A18" s="26" t="s">
        <v>42</v>
      </c>
      <c r="B18" s="23">
        <v>162.432454</v>
      </c>
      <c r="C18" s="23">
        <v>112.097392</v>
      </c>
      <c r="D18" s="24">
        <v>0.449029733002174</v>
      </c>
      <c r="E18" s="27">
        <v>139.841856</v>
      </c>
      <c r="F18" s="27">
        <v>87.242193</v>
      </c>
      <c r="G18" s="24">
        <v>0.60291541502172</v>
      </c>
      <c r="H18" s="28">
        <v>6.566758</v>
      </c>
      <c r="I18" s="28">
        <v>94.983916</v>
      </c>
      <c r="J18" s="28">
        <v>3.634041</v>
      </c>
      <c r="K18" s="28">
        <v>2.416268</v>
      </c>
      <c r="L18" s="28">
        <v>5.76727</v>
      </c>
      <c r="M18" s="28">
        <v>14.049352</v>
      </c>
      <c r="N18" s="28"/>
      <c r="O18" s="28">
        <v>6.270986</v>
      </c>
      <c r="P18" s="27">
        <v>15.136291</v>
      </c>
      <c r="Q18" s="27">
        <v>22.590598</v>
      </c>
      <c r="R18" s="27">
        <v>24.855199</v>
      </c>
      <c r="S18" s="32">
        <v>-0.0911117629756253</v>
      </c>
      <c r="T18" s="27"/>
      <c r="U18" s="27">
        <v>19.53964</v>
      </c>
      <c r="V18" s="27">
        <v>2.958505</v>
      </c>
      <c r="W18" s="33">
        <v>0.0924530000000026</v>
      </c>
    </row>
    <row r="19" s="1" customFormat="1" ht="27.75" customHeight="1" spans="1:23">
      <c r="A19" s="26" t="s">
        <v>43</v>
      </c>
      <c r="B19" s="23">
        <v>100.671421</v>
      </c>
      <c r="C19" s="23">
        <v>64.607578</v>
      </c>
      <c r="D19" s="24">
        <v>0.558198343234597</v>
      </c>
      <c r="E19" s="27">
        <v>94.567157</v>
      </c>
      <c r="F19" s="27">
        <v>58.455822</v>
      </c>
      <c r="G19" s="24">
        <v>0.61775429314808</v>
      </c>
      <c r="H19" s="28">
        <v>0.242454</v>
      </c>
      <c r="I19" s="28">
        <v>56.072595</v>
      </c>
      <c r="J19" s="28">
        <v>0.558502</v>
      </c>
      <c r="K19" s="28">
        <v>0.193397</v>
      </c>
      <c r="L19" s="28">
        <v>2.358908</v>
      </c>
      <c r="M19" s="28">
        <v>17.180778</v>
      </c>
      <c r="N19" s="28"/>
      <c r="O19" s="28">
        <v>11.253552</v>
      </c>
      <c r="P19" s="27">
        <v>6.387341</v>
      </c>
      <c r="Q19" s="27">
        <v>6.104264</v>
      </c>
      <c r="R19" s="27">
        <v>6.15175600000001</v>
      </c>
      <c r="S19" s="32">
        <v>-0.00772007212249728</v>
      </c>
      <c r="T19" s="27"/>
      <c r="U19" s="27">
        <v>2.27794</v>
      </c>
      <c r="V19" s="27">
        <v>2.66273</v>
      </c>
      <c r="W19" s="33">
        <v>1.163594</v>
      </c>
    </row>
    <row r="20" s="1" customFormat="1" ht="27.75" customHeight="1" spans="1:23">
      <c r="A20" s="26" t="s">
        <v>44</v>
      </c>
      <c r="B20" s="23">
        <v>627.269186</v>
      </c>
      <c r="C20" s="23">
        <v>548.979075</v>
      </c>
      <c r="D20" s="24">
        <v>0.14261037362854</v>
      </c>
      <c r="E20" s="27">
        <v>253.026745</v>
      </c>
      <c r="F20" s="27">
        <v>222.763375</v>
      </c>
      <c r="G20" s="24">
        <v>0.135854334223478</v>
      </c>
      <c r="H20" s="28">
        <v>9.020118</v>
      </c>
      <c r="I20" s="28">
        <v>176.584235</v>
      </c>
      <c r="J20" s="28">
        <v>1.700222</v>
      </c>
      <c r="K20" s="28">
        <v>5.47179</v>
      </c>
      <c r="L20" s="28">
        <v>7.430274</v>
      </c>
      <c r="M20" s="28">
        <v>23.584221</v>
      </c>
      <c r="N20" s="28"/>
      <c r="O20" s="28">
        <v>23.80622</v>
      </c>
      <c r="P20" s="27">
        <v>19.774403</v>
      </c>
      <c r="Q20" s="27">
        <v>374.242441</v>
      </c>
      <c r="R20" s="27">
        <v>326.2157</v>
      </c>
      <c r="S20" s="32">
        <v>0.14722387978261</v>
      </c>
      <c r="T20" s="27">
        <v>262.661168</v>
      </c>
      <c r="U20" s="27">
        <v>16.383595</v>
      </c>
      <c r="V20" s="27">
        <v>29.423785</v>
      </c>
      <c r="W20" s="33">
        <v>65.7738929999999</v>
      </c>
    </row>
    <row r="21" s="1" customFormat="1" ht="27.75" customHeight="1" spans="1:23">
      <c r="A21" s="26" t="s">
        <v>45</v>
      </c>
      <c r="B21" s="23">
        <v>244.793135</v>
      </c>
      <c r="C21" s="23">
        <v>231.392954</v>
      </c>
      <c r="D21" s="24">
        <v>0.0579109293016762</v>
      </c>
      <c r="E21" s="27">
        <v>168.36396</v>
      </c>
      <c r="F21" s="27">
        <v>145.269471</v>
      </c>
      <c r="G21" s="24">
        <v>0.158976891985791</v>
      </c>
      <c r="H21" s="28">
        <v>12.359217</v>
      </c>
      <c r="I21" s="28">
        <v>90.645644</v>
      </c>
      <c r="J21" s="28">
        <v>15.683483</v>
      </c>
      <c r="K21" s="28">
        <v>0.204516</v>
      </c>
      <c r="L21" s="28">
        <v>5.513398</v>
      </c>
      <c r="M21" s="28">
        <v>30.252873</v>
      </c>
      <c r="N21" s="28">
        <v>4.572615</v>
      </c>
      <c r="O21" s="28">
        <v>14.461829</v>
      </c>
      <c r="P21" s="27">
        <v>5.776418</v>
      </c>
      <c r="Q21" s="27">
        <v>76.429175</v>
      </c>
      <c r="R21" s="27">
        <v>86.123483</v>
      </c>
      <c r="S21" s="32">
        <v>-0.112562888335577</v>
      </c>
      <c r="T21" s="27">
        <v>35.048704</v>
      </c>
      <c r="U21" s="27">
        <v>24.757376</v>
      </c>
      <c r="V21" s="27">
        <v>7.030037</v>
      </c>
      <c r="W21" s="33">
        <v>9.59305799999999</v>
      </c>
    </row>
    <row r="22" s="1" customFormat="1" ht="27.75" customHeight="1" spans="1:23">
      <c r="A22" s="26" t="s">
        <v>46</v>
      </c>
      <c r="B22" s="23">
        <v>85.977721</v>
      </c>
      <c r="C22" s="23">
        <v>79.977007</v>
      </c>
      <c r="D22" s="24">
        <v>0.0750304897006211</v>
      </c>
      <c r="E22" s="27">
        <v>74.422516</v>
      </c>
      <c r="F22" s="27">
        <v>60.230658</v>
      </c>
      <c r="G22" s="24">
        <v>0.235625152891406</v>
      </c>
      <c r="H22" s="28">
        <v>10.442666</v>
      </c>
      <c r="I22" s="28">
        <v>39.12352</v>
      </c>
      <c r="J22" s="28"/>
      <c r="K22" s="28"/>
      <c r="L22" s="28">
        <v>3.015286</v>
      </c>
      <c r="M22" s="28">
        <v>9.779641</v>
      </c>
      <c r="N22" s="28"/>
      <c r="O22" s="28">
        <v>8.839422</v>
      </c>
      <c r="P22" s="27">
        <v>13.517477</v>
      </c>
      <c r="Q22" s="27">
        <v>11.555205</v>
      </c>
      <c r="R22" s="27">
        <v>19.746349</v>
      </c>
      <c r="S22" s="32">
        <v>-0.414818151953052</v>
      </c>
      <c r="T22" s="27"/>
      <c r="U22" s="27">
        <v>3.816687</v>
      </c>
      <c r="V22" s="27">
        <v>3.993218</v>
      </c>
      <c r="W22" s="33">
        <v>3.7453</v>
      </c>
    </row>
    <row r="23" s="1" customFormat="1" ht="27.75" customHeight="1" spans="1:23">
      <c r="A23" s="26" t="s">
        <v>47</v>
      </c>
      <c r="B23" s="23">
        <v>58.588365</v>
      </c>
      <c r="C23" s="23">
        <v>75.618138</v>
      </c>
      <c r="D23" s="24">
        <v>-0.225207515688895</v>
      </c>
      <c r="E23" s="27">
        <v>54.78874</v>
      </c>
      <c r="F23" s="27">
        <v>73.1421</v>
      </c>
      <c r="G23" s="24">
        <v>-0.250927441241091</v>
      </c>
      <c r="H23" s="28">
        <v>1.291935</v>
      </c>
      <c r="I23" s="28">
        <v>26.715292</v>
      </c>
      <c r="J23" s="28"/>
      <c r="K23" s="28">
        <v>0.530926</v>
      </c>
      <c r="L23" s="28">
        <v>3.276671</v>
      </c>
      <c r="M23" s="28">
        <v>8.574326</v>
      </c>
      <c r="N23" s="28"/>
      <c r="O23" s="28">
        <v>5.327595</v>
      </c>
      <c r="P23" s="27">
        <v>10.579851</v>
      </c>
      <c r="Q23" s="27">
        <v>3.799625</v>
      </c>
      <c r="R23" s="27">
        <v>2.476038</v>
      </c>
      <c r="S23" s="32">
        <v>0.534558435694442</v>
      </c>
      <c r="T23" s="27"/>
      <c r="U23" s="27">
        <v>1.987406</v>
      </c>
      <c r="V23" s="27">
        <v>0.33332</v>
      </c>
      <c r="W23" s="33">
        <v>1.478899</v>
      </c>
    </row>
    <row r="24" s="1" customFormat="1" ht="27.75" customHeight="1" spans="1:23">
      <c r="A24" s="26" t="s">
        <v>48</v>
      </c>
      <c r="B24" s="23">
        <v>75.251598</v>
      </c>
      <c r="C24" s="23">
        <v>57.915526</v>
      </c>
      <c r="D24" s="24">
        <v>0.299333757238085</v>
      </c>
      <c r="E24" s="27">
        <v>56.86359</v>
      </c>
      <c r="F24" s="27">
        <v>42.817655</v>
      </c>
      <c r="G24" s="24">
        <v>0.328040734598847</v>
      </c>
      <c r="H24" s="28">
        <v>2.048416</v>
      </c>
      <c r="I24" s="28">
        <v>26.259728</v>
      </c>
      <c r="J24" s="28">
        <v>0.067926</v>
      </c>
      <c r="K24" s="28">
        <v>1.008492</v>
      </c>
      <c r="L24" s="28">
        <v>2.230682</v>
      </c>
      <c r="M24" s="28">
        <v>8.241148</v>
      </c>
      <c r="N24" s="28">
        <v>10.453428</v>
      </c>
      <c r="O24" s="28">
        <v>9.160801</v>
      </c>
      <c r="P24" s="27">
        <v>0.449877</v>
      </c>
      <c r="Q24" s="27">
        <v>18.388008</v>
      </c>
      <c r="R24" s="27">
        <v>15.097871</v>
      </c>
      <c r="S24" s="32">
        <v>0.217920592910087</v>
      </c>
      <c r="T24" s="27"/>
      <c r="U24" s="27">
        <v>1.76235</v>
      </c>
      <c r="V24" s="27">
        <v>16.180754</v>
      </c>
      <c r="W24" s="33">
        <v>0.444903999999999</v>
      </c>
    </row>
    <row r="25" s="1" customFormat="1" ht="27.75" customHeight="1" spans="1:23">
      <c r="A25" s="26" t="s">
        <v>49</v>
      </c>
      <c r="B25" s="23">
        <v>91.706985</v>
      </c>
      <c r="C25" s="23"/>
      <c r="D25" s="24"/>
      <c r="E25" s="27">
        <v>82.58606</v>
      </c>
      <c r="F25" s="27"/>
      <c r="G25" s="24"/>
      <c r="H25" s="28">
        <v>4.470507</v>
      </c>
      <c r="I25" s="28">
        <v>52.91415</v>
      </c>
      <c r="J25" s="28">
        <v>0.067926</v>
      </c>
      <c r="K25" s="28">
        <v>2.083134</v>
      </c>
      <c r="L25" s="28">
        <v>4.275909</v>
      </c>
      <c r="M25" s="28">
        <v>11.304643</v>
      </c>
      <c r="N25" s="28"/>
      <c r="O25" s="28">
        <v>11.558658</v>
      </c>
      <c r="P25" s="27">
        <v>2.29694</v>
      </c>
      <c r="Q25" s="27">
        <v>9.120925</v>
      </c>
      <c r="R25" s="27"/>
      <c r="S25" s="32"/>
      <c r="T25" s="27"/>
      <c r="U25" s="27">
        <v>1.74782</v>
      </c>
      <c r="V25" s="27">
        <v>0.343396</v>
      </c>
      <c r="W25" s="33">
        <v>7.029709</v>
      </c>
    </row>
    <row r="26" s="1" customFormat="1" ht="27.75" customHeight="1" spans="1:23">
      <c r="A26" s="29" t="s">
        <v>80</v>
      </c>
      <c r="B26" s="23">
        <v>5710.797192</v>
      </c>
      <c r="C26" s="23">
        <v>4666.831371</v>
      </c>
      <c r="D26" s="24">
        <v>0.223699066455941</v>
      </c>
      <c r="E26" s="27">
        <v>3172.733057</v>
      </c>
      <c r="F26" s="27">
        <v>2948.405022</v>
      </c>
      <c r="G26" s="24">
        <v>0.0760845383609579</v>
      </c>
      <c r="H26" s="28">
        <v>371.900585</v>
      </c>
      <c r="I26" s="28">
        <v>1988.623443</v>
      </c>
      <c r="J26" s="28">
        <v>61.54253</v>
      </c>
      <c r="K26" s="28">
        <v>191.964251</v>
      </c>
      <c r="L26" s="28">
        <v>176.92225</v>
      </c>
      <c r="M26" s="28">
        <v>405.628398</v>
      </c>
      <c r="N26" s="28">
        <v>67.569472</v>
      </c>
      <c r="O26" s="28">
        <v>291.930272</v>
      </c>
      <c r="P26" s="27">
        <v>174.753284</v>
      </c>
      <c r="Q26" s="27">
        <v>2538.064135</v>
      </c>
      <c r="R26" s="27">
        <v>1718.426349</v>
      </c>
      <c r="S26" s="32">
        <v>0.476969982726912</v>
      </c>
      <c r="T26" s="27">
        <v>1899.800917</v>
      </c>
      <c r="U26" s="27">
        <v>346.844591</v>
      </c>
      <c r="V26" s="27">
        <v>124.846264</v>
      </c>
      <c r="W26" s="33">
        <v>166.572363</v>
      </c>
    </row>
  </sheetData>
  <mergeCells count="15">
    <mergeCell ref="A2:W2"/>
    <mergeCell ref="A3:W3"/>
    <mergeCell ref="B4:W4"/>
    <mergeCell ref="E5:O5"/>
    <mergeCell ref="Q5:W5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70" zoomScaleNormal="70" workbookViewId="0">
      <selection activeCell="A1" sqref="$A1:$XFD1048576"/>
    </sheetView>
  </sheetViews>
  <sheetFormatPr defaultColWidth="9" defaultRowHeight="14.25"/>
  <cols>
    <col min="1" max="1" width="8.125" style="1" customWidth="1"/>
    <col min="2" max="3" width="11.75" style="1" customWidth="1"/>
    <col min="4" max="4" width="7.875" style="2" customWidth="1"/>
    <col min="5" max="6" width="11.625" style="1" customWidth="1"/>
    <col min="7" max="7" width="8.5" style="2" customWidth="1"/>
    <col min="8" max="8" width="7.875" style="1" customWidth="1"/>
    <col min="9" max="10" width="7.75" style="1" customWidth="1"/>
    <col min="11" max="11" width="11" style="1" customWidth="1"/>
    <col min="12" max="12" width="9.5" style="1" customWidth="1"/>
    <col min="13" max="13" width="9.125" style="1" customWidth="1"/>
    <col min="14" max="14" width="8.25" style="1" customWidth="1"/>
    <col min="15" max="15" width="8.625" style="1" customWidth="1"/>
    <col min="16" max="16" width="8.125" style="1" customWidth="1"/>
    <col min="17" max="18" width="7.875" style="1" customWidth="1"/>
    <col min="19" max="19" width="7.875" style="2" customWidth="1"/>
    <col min="20" max="20" width="6.625" style="1" customWidth="1"/>
    <col min="21" max="21" width="11.25" style="1" customWidth="1"/>
    <col min="22" max="22" width="7.125" style="1" customWidth="1"/>
    <col min="23" max="23" width="8.5" style="1" customWidth="1"/>
    <col min="24" max="16384" width="9" style="1"/>
  </cols>
  <sheetData>
    <row r="1" s="1" customFormat="1" ht="30" customHeight="1" spans="1:20">
      <c r="A1" s="3" t="s">
        <v>145</v>
      </c>
      <c r="D1" s="2"/>
      <c r="G1" s="2"/>
      <c r="Q1" s="30"/>
      <c r="R1" s="30"/>
      <c r="S1" s="31"/>
      <c r="T1" s="30"/>
    </row>
    <row r="2" s="1" customFormat="1" ht="27.75" customHeight="1" spans="1:23">
      <c r="A2" s="4" t="s">
        <v>151</v>
      </c>
      <c r="B2" s="4"/>
      <c r="C2" s="4"/>
      <c r="D2" s="5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  <c r="V2" s="4"/>
      <c r="W2" s="4"/>
    </row>
    <row r="3" s="1" customFormat="1" ht="27.75" customHeight="1" spans="1:23">
      <c r="A3" s="6" t="s">
        <v>185</v>
      </c>
      <c r="B3" s="6"/>
      <c r="C3" s="6"/>
      <c r="D3" s="7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6"/>
    </row>
    <row r="4" s="1" customFormat="1" ht="27.75" customHeight="1" spans="1:23">
      <c r="A4" s="8" t="s">
        <v>55</v>
      </c>
      <c r="B4" s="9" t="s">
        <v>186</v>
      </c>
      <c r="C4" s="10"/>
      <c r="D4" s="11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0"/>
      <c r="U4" s="10"/>
      <c r="V4" s="10"/>
      <c r="W4" s="10"/>
    </row>
    <row r="5" s="1" customFormat="1" ht="27.75" customHeight="1" spans="1:23">
      <c r="A5" s="12"/>
      <c r="B5" s="13" t="s">
        <v>153</v>
      </c>
      <c r="C5" s="13" t="s">
        <v>154</v>
      </c>
      <c r="D5" s="14" t="s">
        <v>59</v>
      </c>
      <c r="E5" s="13" t="s">
        <v>60</v>
      </c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 t="s">
        <v>84</v>
      </c>
      <c r="R5" s="13"/>
      <c r="S5" s="14"/>
      <c r="T5" s="13"/>
      <c r="U5" s="13"/>
      <c r="V5" s="13"/>
      <c r="W5" s="13"/>
    </row>
    <row r="6" s="1" customFormat="1" ht="27.75" customHeight="1" spans="1:23">
      <c r="A6" s="12"/>
      <c r="B6" s="13"/>
      <c r="C6" s="13"/>
      <c r="D6" s="14"/>
      <c r="E6" s="15" t="s">
        <v>62</v>
      </c>
      <c r="F6" s="16" t="s">
        <v>155</v>
      </c>
      <c r="G6" s="17" t="s">
        <v>59</v>
      </c>
      <c r="H6" s="18" t="s">
        <v>64</v>
      </c>
      <c r="I6" s="18" t="s">
        <v>65</v>
      </c>
      <c r="J6" s="18" t="s">
        <v>66</v>
      </c>
      <c r="K6" s="18" t="s">
        <v>67</v>
      </c>
      <c r="L6" s="18" t="s">
        <v>68</v>
      </c>
      <c r="M6" s="18" t="s">
        <v>69</v>
      </c>
      <c r="N6" s="18" t="s">
        <v>70</v>
      </c>
      <c r="O6" s="18" t="s">
        <v>71</v>
      </c>
      <c r="P6" s="18" t="s">
        <v>72</v>
      </c>
      <c r="Q6" s="15" t="s">
        <v>73</v>
      </c>
      <c r="R6" s="16" t="s">
        <v>156</v>
      </c>
      <c r="S6" s="17" t="s">
        <v>59</v>
      </c>
      <c r="T6" s="18" t="s">
        <v>74</v>
      </c>
      <c r="U6" s="18" t="s">
        <v>75</v>
      </c>
      <c r="V6" s="18" t="s">
        <v>76</v>
      </c>
      <c r="W6" s="18" t="s">
        <v>77</v>
      </c>
    </row>
    <row r="7" s="1" customFormat="1" spans="1:23">
      <c r="A7" s="19"/>
      <c r="B7" s="13"/>
      <c r="C7" s="13"/>
      <c r="D7" s="14"/>
      <c r="E7" s="15"/>
      <c r="F7" s="20"/>
      <c r="G7" s="21"/>
      <c r="H7" s="18" t="s">
        <v>78</v>
      </c>
      <c r="I7" s="18" t="s">
        <v>78</v>
      </c>
      <c r="J7" s="18" t="s">
        <v>78</v>
      </c>
      <c r="K7" s="18" t="s">
        <v>78</v>
      </c>
      <c r="L7" s="18" t="s">
        <v>78</v>
      </c>
      <c r="M7" s="18" t="s">
        <v>78</v>
      </c>
      <c r="N7" s="18" t="s">
        <v>78</v>
      </c>
      <c r="O7" s="18" t="s">
        <v>78</v>
      </c>
      <c r="P7" s="18" t="s">
        <v>78</v>
      </c>
      <c r="Q7" s="15"/>
      <c r="R7" s="20"/>
      <c r="S7" s="21"/>
      <c r="T7" s="18" t="s">
        <v>78</v>
      </c>
      <c r="U7" s="18" t="s">
        <v>78</v>
      </c>
      <c r="V7" s="18" t="s">
        <v>78</v>
      </c>
      <c r="W7" s="18" t="s">
        <v>78</v>
      </c>
    </row>
    <row r="8" s="1" customFormat="1" ht="24" spans="1:23">
      <c r="A8" s="22" t="s">
        <v>79</v>
      </c>
      <c r="B8" s="118">
        <v>91.81</v>
      </c>
      <c r="C8" s="119">
        <v>150.31</v>
      </c>
      <c r="D8" s="120">
        <v>-0.3892</v>
      </c>
      <c r="E8" s="118">
        <v>55.555878</v>
      </c>
      <c r="F8" s="118">
        <v>54.249265</v>
      </c>
      <c r="G8" s="121">
        <v>0.0240853585758258</v>
      </c>
      <c r="H8" s="118">
        <v>2.730035</v>
      </c>
      <c r="I8" s="119">
        <v>28.442355</v>
      </c>
      <c r="J8" s="119"/>
      <c r="K8" s="118">
        <v>2.730035</v>
      </c>
      <c r="L8" s="118">
        <v>1.550961</v>
      </c>
      <c r="M8" s="119">
        <v>0.475999</v>
      </c>
      <c r="N8" s="118">
        <v>25.209058</v>
      </c>
      <c r="O8" s="118">
        <v>0</v>
      </c>
      <c r="P8" s="118">
        <v>0</v>
      </c>
      <c r="Q8" s="118">
        <v>36.255776</v>
      </c>
      <c r="R8" s="118">
        <v>96.061337</v>
      </c>
      <c r="S8" s="121">
        <v>-0.622576812562998</v>
      </c>
      <c r="T8" s="119">
        <v>0</v>
      </c>
      <c r="U8" s="118">
        <v>1.730163</v>
      </c>
      <c r="V8" s="118">
        <v>28.705698</v>
      </c>
      <c r="W8" s="119">
        <v>5.81991500000001</v>
      </c>
    </row>
    <row r="9" s="1" customFormat="1" spans="1:23">
      <c r="A9" s="26" t="s">
        <v>33</v>
      </c>
      <c r="B9" s="118">
        <v>9.714645</v>
      </c>
      <c r="C9" s="118">
        <v>2.706811</v>
      </c>
      <c r="D9" s="121">
        <v>2.58896317474696</v>
      </c>
      <c r="E9" s="118">
        <v>8.787456</v>
      </c>
      <c r="F9" s="118">
        <v>2.648395</v>
      </c>
      <c r="G9" s="121">
        <v>2.31803073182059</v>
      </c>
      <c r="H9" s="118">
        <v>0.614568</v>
      </c>
      <c r="I9" s="118">
        <v>7.291865</v>
      </c>
      <c r="J9" s="124"/>
      <c r="K9" s="118">
        <v>0.614568</v>
      </c>
      <c r="L9" s="118">
        <v>0.402755</v>
      </c>
      <c r="M9" s="118">
        <v>0.65516</v>
      </c>
      <c r="N9" s="124">
        <v>0.437676</v>
      </c>
      <c r="O9" s="124">
        <v>0</v>
      </c>
      <c r="P9" s="122">
        <v>0</v>
      </c>
      <c r="Q9" s="118">
        <v>0.927189</v>
      </c>
      <c r="R9" s="118">
        <v>0.058416</v>
      </c>
      <c r="S9" s="121">
        <v>14.8721754313887</v>
      </c>
      <c r="T9" s="119">
        <v>0</v>
      </c>
      <c r="U9" s="118">
        <v>0.068698</v>
      </c>
      <c r="V9" s="118">
        <v>0.858491</v>
      </c>
      <c r="W9" s="119">
        <v>0</v>
      </c>
    </row>
    <row r="10" s="1" customFormat="1" spans="1:23">
      <c r="A10" s="26" t="s">
        <v>34</v>
      </c>
      <c r="B10" s="118">
        <v>20.826592</v>
      </c>
      <c r="C10" s="118">
        <v>16.093701</v>
      </c>
      <c r="D10" s="121">
        <v>0.294083442956968</v>
      </c>
      <c r="E10" s="118">
        <v>14.608577</v>
      </c>
      <c r="F10" s="118">
        <v>14.190928</v>
      </c>
      <c r="G10" s="121">
        <v>0.0294307038975885</v>
      </c>
      <c r="H10" s="118">
        <v>2.358573</v>
      </c>
      <c r="I10" s="118">
        <v>11.958476</v>
      </c>
      <c r="J10" s="124"/>
      <c r="K10" s="118">
        <v>2.358573</v>
      </c>
      <c r="L10" s="118">
        <v>2.753224</v>
      </c>
      <c r="M10" s="118">
        <v>0</v>
      </c>
      <c r="N10" s="124">
        <v>0</v>
      </c>
      <c r="O10" s="118">
        <v>0</v>
      </c>
      <c r="P10" s="118">
        <v>0</v>
      </c>
      <c r="Q10" s="118">
        <v>6.218015</v>
      </c>
      <c r="R10" s="118">
        <v>1.902773</v>
      </c>
      <c r="S10" s="121">
        <v>2.26787010326508</v>
      </c>
      <c r="T10" s="119">
        <v>0</v>
      </c>
      <c r="U10" s="118">
        <v>0.268869</v>
      </c>
      <c r="V10" s="118">
        <v>5.949146</v>
      </c>
      <c r="W10" s="119">
        <v>0</v>
      </c>
    </row>
    <row r="11" s="1" customFormat="1" spans="1:23">
      <c r="A11" s="26" t="s">
        <v>35</v>
      </c>
      <c r="B11" s="119"/>
      <c r="C11" s="119"/>
      <c r="D11" s="120"/>
      <c r="E11" s="122"/>
      <c r="F11" s="122"/>
      <c r="G11" s="120"/>
      <c r="H11" s="118"/>
      <c r="I11" s="124"/>
      <c r="J11" s="124"/>
      <c r="K11" s="118"/>
      <c r="L11" s="124"/>
      <c r="M11" s="124"/>
      <c r="N11" s="124"/>
      <c r="O11" s="124"/>
      <c r="P11" s="122"/>
      <c r="Q11" s="122"/>
      <c r="R11" s="122"/>
      <c r="S11" s="125"/>
      <c r="T11" s="119">
        <v>0</v>
      </c>
      <c r="U11" s="122"/>
      <c r="V11" s="122"/>
      <c r="W11" s="119">
        <v>0</v>
      </c>
    </row>
    <row r="12" s="1" customFormat="1" spans="1:23">
      <c r="A12" s="26" t="s">
        <v>36</v>
      </c>
      <c r="B12" s="118">
        <v>22.758642</v>
      </c>
      <c r="C12" s="118">
        <v>33.148143</v>
      </c>
      <c r="D12" s="121">
        <v>-0.313426335828224</v>
      </c>
      <c r="E12" s="118">
        <v>22.380906</v>
      </c>
      <c r="F12" s="118">
        <v>32.926124</v>
      </c>
      <c r="G12" s="121">
        <v>-0.320269036221816</v>
      </c>
      <c r="H12" s="118">
        <v>1.36496</v>
      </c>
      <c r="I12" s="118">
        <v>15.16737</v>
      </c>
      <c r="J12" s="124"/>
      <c r="K12" s="118">
        <v>1.36496</v>
      </c>
      <c r="L12" s="118">
        <v>0.243475</v>
      </c>
      <c r="M12" s="118">
        <v>1.879492</v>
      </c>
      <c r="N12" s="118">
        <v>4.208818</v>
      </c>
      <c r="O12" s="118">
        <v>0</v>
      </c>
      <c r="P12" s="118">
        <v>0.881751</v>
      </c>
      <c r="Q12" s="118">
        <v>0.377736000000002</v>
      </c>
      <c r="R12" s="118">
        <v>0.222019</v>
      </c>
      <c r="S12" s="121">
        <v>0.701367900945419</v>
      </c>
      <c r="T12" s="119">
        <v>0</v>
      </c>
      <c r="U12" s="118"/>
      <c r="V12" s="118">
        <v>0.377736</v>
      </c>
      <c r="W12" s="119">
        <v>1.49880108324396e-15</v>
      </c>
    </row>
    <row r="13" s="1" customFormat="1" spans="1:23">
      <c r="A13" s="26" t="s">
        <v>37</v>
      </c>
      <c r="B13" s="118">
        <v>28.877942</v>
      </c>
      <c r="C13" s="118">
        <v>34.540222</v>
      </c>
      <c r="D13" s="121">
        <v>-0.163932935926121</v>
      </c>
      <c r="E13" s="118">
        <v>21.485272</v>
      </c>
      <c r="F13" s="118">
        <v>28.500643</v>
      </c>
      <c r="G13" s="121">
        <v>-0.246147814980876</v>
      </c>
      <c r="H13" s="118">
        <v>0.969347</v>
      </c>
      <c r="I13" s="118">
        <v>20.257721</v>
      </c>
      <c r="J13" s="118"/>
      <c r="K13" s="118">
        <v>0.969347</v>
      </c>
      <c r="L13" s="118">
        <v>0.644192</v>
      </c>
      <c r="M13" s="118">
        <v>0.090566</v>
      </c>
      <c r="N13" s="118">
        <v>0.173019</v>
      </c>
      <c r="O13" s="118">
        <v>0</v>
      </c>
      <c r="P13" s="118">
        <v>0.319774</v>
      </c>
      <c r="Q13" s="118">
        <v>7.39267</v>
      </c>
      <c r="R13" s="118">
        <v>6.039579</v>
      </c>
      <c r="S13" s="121">
        <v>0.224037304586959</v>
      </c>
      <c r="T13" s="119">
        <v>0</v>
      </c>
      <c r="U13" s="118">
        <v>2.958708</v>
      </c>
      <c r="V13" s="118">
        <v>4.433962</v>
      </c>
      <c r="W13" s="119">
        <v>0</v>
      </c>
    </row>
    <row r="14" s="1" customFormat="1" spans="1:23">
      <c r="A14" s="26" t="s">
        <v>38</v>
      </c>
      <c r="B14" s="119"/>
      <c r="C14" s="119"/>
      <c r="D14" s="120"/>
      <c r="E14" s="122"/>
      <c r="F14" s="122"/>
      <c r="G14" s="120"/>
      <c r="H14" s="118"/>
      <c r="I14" s="124"/>
      <c r="J14" s="124"/>
      <c r="K14" s="118"/>
      <c r="L14" s="124"/>
      <c r="M14" s="124"/>
      <c r="N14" s="124"/>
      <c r="O14" s="124"/>
      <c r="P14" s="122"/>
      <c r="Q14" s="122"/>
      <c r="R14" s="122"/>
      <c r="S14" s="125"/>
      <c r="T14" s="119">
        <v>0</v>
      </c>
      <c r="U14" s="122"/>
      <c r="V14" s="122"/>
      <c r="W14" s="119">
        <v>0</v>
      </c>
    </row>
    <row r="15" s="1" customFormat="1" spans="1:23">
      <c r="A15" s="26" t="s">
        <v>39</v>
      </c>
      <c r="B15" s="119"/>
      <c r="C15" s="119"/>
      <c r="D15" s="120"/>
      <c r="E15" s="122"/>
      <c r="F15" s="122"/>
      <c r="G15" s="120"/>
      <c r="H15" s="118"/>
      <c r="I15" s="124"/>
      <c r="J15" s="124"/>
      <c r="K15" s="118"/>
      <c r="L15" s="124"/>
      <c r="M15" s="124"/>
      <c r="N15" s="124"/>
      <c r="O15" s="124"/>
      <c r="P15" s="122"/>
      <c r="Q15" s="122"/>
      <c r="R15" s="122"/>
      <c r="S15" s="125"/>
      <c r="T15" s="119">
        <v>0</v>
      </c>
      <c r="U15" s="122"/>
      <c r="V15" s="122"/>
      <c r="W15" s="119">
        <v>0</v>
      </c>
    </row>
    <row r="16" s="1" customFormat="1" spans="1:23">
      <c r="A16" s="26" t="s">
        <v>40</v>
      </c>
      <c r="B16" s="118">
        <v>18.988217</v>
      </c>
      <c r="C16" s="118">
        <v>38.350259</v>
      </c>
      <c r="D16" s="121">
        <v>-0.504873826275854</v>
      </c>
      <c r="E16" s="118">
        <v>14.164446</v>
      </c>
      <c r="F16" s="118">
        <v>35.341657</v>
      </c>
      <c r="G16" s="121">
        <v>-0.599213868212235</v>
      </c>
      <c r="H16" s="118">
        <v>0.387775</v>
      </c>
      <c r="I16" s="118">
        <v>13.688328</v>
      </c>
      <c r="J16" s="124"/>
      <c r="K16" s="118">
        <v>0.387775</v>
      </c>
      <c r="L16" s="118">
        <v>0.459995</v>
      </c>
      <c r="M16" s="118">
        <v>0.602328</v>
      </c>
      <c r="N16" s="124">
        <v>0</v>
      </c>
      <c r="O16" s="118">
        <v>0</v>
      </c>
      <c r="P16" s="118">
        <v>0</v>
      </c>
      <c r="Q16" s="118">
        <v>4.823771</v>
      </c>
      <c r="R16" s="118">
        <v>3.008602</v>
      </c>
      <c r="S16" s="121">
        <v>0.603326395448783</v>
      </c>
      <c r="T16" s="119">
        <v>0</v>
      </c>
      <c r="U16" s="118">
        <v>0.365186</v>
      </c>
      <c r="V16" s="118">
        <v>2.610945</v>
      </c>
      <c r="W16" s="119">
        <v>1.84764</v>
      </c>
    </row>
    <row r="17" s="1" customFormat="1" spans="1:23">
      <c r="A17" s="26" t="s">
        <v>41</v>
      </c>
      <c r="B17" s="119"/>
      <c r="C17" s="119"/>
      <c r="D17" s="120"/>
      <c r="E17" s="122"/>
      <c r="F17" s="122"/>
      <c r="G17" s="120"/>
      <c r="H17" s="118"/>
      <c r="I17" s="124"/>
      <c r="J17" s="124"/>
      <c r="K17" s="118"/>
      <c r="L17" s="124"/>
      <c r="M17" s="124"/>
      <c r="N17" s="124"/>
      <c r="O17" s="124"/>
      <c r="P17" s="122"/>
      <c r="Q17" s="122"/>
      <c r="R17" s="122"/>
      <c r="S17" s="125"/>
      <c r="T17" s="119">
        <v>0</v>
      </c>
      <c r="U17" s="122"/>
      <c r="V17" s="122"/>
      <c r="W17" s="119">
        <v>0</v>
      </c>
    </row>
    <row r="18" s="1" customFormat="1" spans="1:23">
      <c r="A18" s="26" t="s">
        <v>42</v>
      </c>
      <c r="B18" s="118">
        <v>157.279185</v>
      </c>
      <c r="C18" s="118">
        <v>163.040694</v>
      </c>
      <c r="D18" s="121">
        <v>-0.0353378586575447</v>
      </c>
      <c r="E18" s="118">
        <v>144.530504</v>
      </c>
      <c r="F18" s="118">
        <v>152.989963</v>
      </c>
      <c r="G18" s="121">
        <v>-0.0552942090717414</v>
      </c>
      <c r="H18" s="118">
        <v>11.511108</v>
      </c>
      <c r="I18" s="118">
        <v>110.859349</v>
      </c>
      <c r="J18" s="124"/>
      <c r="K18" s="118">
        <v>9.385751</v>
      </c>
      <c r="L18" s="118">
        <v>4.094811</v>
      </c>
      <c r="M18" s="118">
        <v>6.362243</v>
      </c>
      <c r="N18" s="118">
        <v>19.98306</v>
      </c>
      <c r="O18" s="118">
        <v>0</v>
      </c>
      <c r="P18" s="118">
        <v>3.279454</v>
      </c>
      <c r="Q18" s="118">
        <v>12.748681</v>
      </c>
      <c r="R18" s="118">
        <v>10.050731</v>
      </c>
      <c r="S18" s="121">
        <v>0.268433211474867</v>
      </c>
      <c r="T18" s="119">
        <v>0</v>
      </c>
      <c r="U18" s="118">
        <v>9.026039</v>
      </c>
      <c r="V18" s="118">
        <v>3.722642</v>
      </c>
      <c r="W18" s="119">
        <v>3.99680288865056e-15</v>
      </c>
    </row>
    <row r="19" s="1" customFormat="1" spans="1:23">
      <c r="A19" s="26" t="s">
        <v>43</v>
      </c>
      <c r="B19" s="119"/>
      <c r="C19" s="119"/>
      <c r="D19" s="120"/>
      <c r="E19" s="122"/>
      <c r="F19" s="122"/>
      <c r="G19" s="120"/>
      <c r="H19" s="118"/>
      <c r="I19" s="124"/>
      <c r="J19" s="124"/>
      <c r="K19" s="118"/>
      <c r="L19" s="124"/>
      <c r="M19" s="124"/>
      <c r="N19" s="124"/>
      <c r="O19" s="124"/>
      <c r="P19" s="122"/>
      <c r="Q19" s="122"/>
      <c r="R19" s="122"/>
      <c r="S19" s="125"/>
      <c r="T19" s="119">
        <v>0</v>
      </c>
      <c r="U19" s="122"/>
      <c r="V19" s="122"/>
      <c r="W19" s="119">
        <v>0</v>
      </c>
    </row>
    <row r="20" s="1" customFormat="1" spans="1:23">
      <c r="A20" s="26" t="s">
        <v>44</v>
      </c>
      <c r="B20" s="118">
        <v>8.482257</v>
      </c>
      <c r="C20" s="118">
        <v>7.163505</v>
      </c>
      <c r="D20" s="121">
        <v>0.184093122012199</v>
      </c>
      <c r="E20" s="118">
        <v>8.285657</v>
      </c>
      <c r="F20" s="118">
        <v>4.238742</v>
      </c>
      <c r="G20" s="121">
        <v>0.954744355754608</v>
      </c>
      <c r="H20" s="118">
        <v>0.386777</v>
      </c>
      <c r="I20" s="118">
        <v>7.994462</v>
      </c>
      <c r="J20" s="124"/>
      <c r="K20" s="118">
        <v>0.386777</v>
      </c>
      <c r="L20" s="118">
        <v>0.428598</v>
      </c>
      <c r="M20" s="118">
        <v>0</v>
      </c>
      <c r="N20" s="118">
        <v>0</v>
      </c>
      <c r="O20" s="124">
        <v>0</v>
      </c>
      <c r="P20" s="122">
        <v>0</v>
      </c>
      <c r="Q20" s="118">
        <v>0.1966</v>
      </c>
      <c r="R20" s="118">
        <v>2.924763</v>
      </c>
      <c r="S20" s="121">
        <v>-0.932780878313901</v>
      </c>
      <c r="T20" s="119">
        <v>0</v>
      </c>
      <c r="U20" s="118">
        <v>0.1966</v>
      </c>
      <c r="V20" s="118"/>
      <c r="W20" s="119">
        <v>0</v>
      </c>
    </row>
    <row r="21" s="1" customFormat="1" spans="1:23">
      <c r="A21" s="26" t="s">
        <v>45</v>
      </c>
      <c r="B21" s="118">
        <v>44.145637</v>
      </c>
      <c r="C21" s="118">
        <v>52.723991</v>
      </c>
      <c r="D21" s="121">
        <v>-0.162703047271213</v>
      </c>
      <c r="E21" s="118">
        <v>28.952215</v>
      </c>
      <c r="F21" s="118">
        <v>35.929146</v>
      </c>
      <c r="G21" s="121">
        <v>-0.194185828964596</v>
      </c>
      <c r="H21" s="118">
        <v>4.551963</v>
      </c>
      <c r="I21" s="118">
        <v>24.808142</v>
      </c>
      <c r="J21" s="124"/>
      <c r="K21" s="118">
        <v>3.69024</v>
      </c>
      <c r="L21" s="118">
        <v>3.78754</v>
      </c>
      <c r="M21" s="118">
        <v>0.642034</v>
      </c>
      <c r="N21" s="124">
        <v>0</v>
      </c>
      <c r="O21" s="118">
        <v>0</v>
      </c>
      <c r="P21" s="118">
        <v>0</v>
      </c>
      <c r="Q21" s="118">
        <v>15.193422</v>
      </c>
      <c r="R21" s="118">
        <v>16.794845</v>
      </c>
      <c r="S21" s="121">
        <v>-0.0953520559433567</v>
      </c>
      <c r="T21" s="119">
        <v>0</v>
      </c>
      <c r="U21" s="118">
        <v>5.277951</v>
      </c>
      <c r="V21" s="118">
        <v>9.915471</v>
      </c>
      <c r="W21" s="119">
        <v>0</v>
      </c>
    </row>
    <row r="22" s="1" customFormat="1" spans="1:23">
      <c r="A22" s="26" t="s">
        <v>46</v>
      </c>
      <c r="B22" s="118">
        <v>7.059698</v>
      </c>
      <c r="C22" s="118">
        <v>14.838428</v>
      </c>
      <c r="D22" s="121">
        <v>-0.524228712098074</v>
      </c>
      <c r="E22" s="118">
        <v>5.487436</v>
      </c>
      <c r="F22" s="118">
        <v>13.527617</v>
      </c>
      <c r="G22" s="121">
        <v>-0.594353092640042</v>
      </c>
      <c r="H22" s="118"/>
      <c r="I22" s="118">
        <v>4.854871</v>
      </c>
      <c r="J22" s="124"/>
      <c r="K22" s="118"/>
      <c r="L22" s="118">
        <v>0.381179</v>
      </c>
      <c r="M22" s="118">
        <v>0.251386</v>
      </c>
      <c r="N22" s="124">
        <v>0</v>
      </c>
      <c r="O22" s="118">
        <v>0</v>
      </c>
      <c r="P22" s="118">
        <v>0</v>
      </c>
      <c r="Q22" s="118">
        <v>1.572262</v>
      </c>
      <c r="R22" s="118">
        <v>1.310811</v>
      </c>
      <c r="S22" s="121">
        <v>0.199457435129856</v>
      </c>
      <c r="T22" s="119">
        <v>0</v>
      </c>
      <c r="U22" s="118">
        <v>0.157167</v>
      </c>
      <c r="V22" s="118">
        <v>1.415095</v>
      </c>
      <c r="W22" s="119">
        <v>0</v>
      </c>
    </row>
    <row r="23" s="1" customFormat="1" spans="1:23">
      <c r="A23" s="26" t="s">
        <v>47</v>
      </c>
      <c r="B23" s="119"/>
      <c r="C23" s="118"/>
      <c r="D23" s="121"/>
      <c r="E23" s="122"/>
      <c r="F23" s="118"/>
      <c r="G23" s="121"/>
      <c r="H23" s="118"/>
      <c r="I23" s="124"/>
      <c r="J23" s="124"/>
      <c r="K23" s="118"/>
      <c r="L23" s="124"/>
      <c r="M23" s="124"/>
      <c r="N23" s="124"/>
      <c r="O23" s="124"/>
      <c r="P23" s="122"/>
      <c r="Q23" s="122"/>
      <c r="R23" s="118"/>
      <c r="S23" s="121"/>
      <c r="T23" s="119">
        <v>0</v>
      </c>
      <c r="U23" s="122"/>
      <c r="V23" s="122"/>
      <c r="W23" s="119">
        <v>0</v>
      </c>
    </row>
    <row r="24" s="1" customFormat="1" spans="1:23">
      <c r="A24" s="26" t="s">
        <v>48</v>
      </c>
      <c r="B24" s="119"/>
      <c r="C24" s="119"/>
      <c r="D24" s="120"/>
      <c r="E24" s="122"/>
      <c r="F24" s="122"/>
      <c r="G24" s="120"/>
      <c r="H24" s="118"/>
      <c r="I24" s="124"/>
      <c r="J24" s="124"/>
      <c r="K24" s="118"/>
      <c r="L24" s="124"/>
      <c r="M24" s="124"/>
      <c r="N24" s="124"/>
      <c r="O24" s="124"/>
      <c r="P24" s="122"/>
      <c r="Q24" s="122"/>
      <c r="R24" s="122"/>
      <c r="S24" s="125"/>
      <c r="T24" s="119">
        <v>0</v>
      </c>
      <c r="U24" s="122"/>
      <c r="V24" s="122"/>
      <c r="W24" s="119">
        <v>0</v>
      </c>
    </row>
    <row r="25" s="1" customFormat="1" spans="1:23">
      <c r="A25" s="26" t="s">
        <v>49</v>
      </c>
      <c r="B25" s="119"/>
      <c r="C25" s="119"/>
      <c r="D25" s="120"/>
      <c r="E25" s="122"/>
      <c r="F25" s="122"/>
      <c r="G25" s="120"/>
      <c r="H25" s="118"/>
      <c r="I25" s="124"/>
      <c r="J25" s="124"/>
      <c r="K25" s="118"/>
      <c r="L25" s="124"/>
      <c r="M25" s="124"/>
      <c r="N25" s="124"/>
      <c r="O25" s="124"/>
      <c r="P25" s="122"/>
      <c r="Q25" s="122"/>
      <c r="R25" s="122"/>
      <c r="S25" s="125"/>
      <c r="T25" s="119">
        <v>0</v>
      </c>
      <c r="U25" s="122"/>
      <c r="V25" s="122"/>
      <c r="W25" s="119">
        <v>0</v>
      </c>
    </row>
    <row r="26" s="1" customFormat="1" spans="1:23">
      <c r="A26" s="29" t="s">
        <v>80</v>
      </c>
      <c r="B26" s="118">
        <v>954.59</v>
      </c>
      <c r="C26" s="118">
        <v>1089.08</v>
      </c>
      <c r="D26" s="121">
        <v>-0.123489550813531</v>
      </c>
      <c r="E26" s="118">
        <v>645.42</v>
      </c>
      <c r="F26" s="118">
        <v>797.27</v>
      </c>
      <c r="G26" s="121">
        <v>-0.1905</v>
      </c>
      <c r="H26" s="118">
        <v>112.5</v>
      </c>
      <c r="I26" s="118">
        <v>468.27</v>
      </c>
      <c r="J26" s="124">
        <v>0</v>
      </c>
      <c r="K26" s="118">
        <v>99.71</v>
      </c>
      <c r="L26" s="118">
        <v>30.11</v>
      </c>
      <c r="M26" s="118">
        <v>51.44</v>
      </c>
      <c r="N26" s="118">
        <v>76.36</v>
      </c>
      <c r="O26" s="118">
        <v>1.02</v>
      </c>
      <c r="P26" s="118">
        <v>18.22</v>
      </c>
      <c r="Q26" s="118">
        <v>308.67</v>
      </c>
      <c r="R26" s="118">
        <v>291.81</v>
      </c>
      <c r="S26" s="121">
        <v>0.0577773208594634</v>
      </c>
      <c r="T26" s="119">
        <v>0</v>
      </c>
      <c r="U26" s="118">
        <v>51.95</v>
      </c>
      <c r="V26" s="118">
        <v>250.93</v>
      </c>
      <c r="W26" s="119">
        <v>5.79000000000002</v>
      </c>
    </row>
  </sheetData>
  <mergeCells count="15">
    <mergeCell ref="A2:W2"/>
    <mergeCell ref="A3:W3"/>
    <mergeCell ref="B4:W4"/>
    <mergeCell ref="E5:P5"/>
    <mergeCell ref="Q5:W5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55" zoomScaleNormal="55" workbookViewId="0">
      <selection activeCell="A1" sqref="$A1:$XFD1048576"/>
    </sheetView>
  </sheetViews>
  <sheetFormatPr defaultColWidth="9" defaultRowHeight="14.25"/>
  <cols>
    <col min="1" max="1" width="8.125" style="1" customWidth="1"/>
    <col min="2" max="3" width="9.5" style="1" customWidth="1"/>
    <col min="4" max="4" width="7.875" style="2" customWidth="1"/>
    <col min="5" max="6" width="7.75" style="1" customWidth="1"/>
    <col min="7" max="7" width="7.75" style="2" customWidth="1"/>
    <col min="8" max="10" width="7.75" style="1" customWidth="1"/>
    <col min="11" max="11" width="10.125" style="1" customWidth="1"/>
    <col min="12" max="12" width="9" style="1" customWidth="1"/>
    <col min="13" max="13" width="8.625" style="1" customWidth="1"/>
    <col min="14" max="16" width="7.75" style="1" customWidth="1"/>
    <col min="17" max="18" width="7.875" style="1" customWidth="1"/>
    <col min="19" max="19" width="7.875" style="2" customWidth="1"/>
    <col min="20" max="23" width="7.875" style="1" customWidth="1"/>
    <col min="24" max="16384" width="9" style="1"/>
  </cols>
  <sheetData>
    <row r="1" s="1" customFormat="1" ht="30" customHeight="1" spans="1:20">
      <c r="A1" s="3" t="s">
        <v>52</v>
      </c>
      <c r="D1" s="2"/>
      <c r="G1" s="2"/>
      <c r="Q1" s="30"/>
      <c r="R1" s="30"/>
      <c r="S1" s="31"/>
      <c r="T1" s="30"/>
    </row>
    <row r="2" s="1" customFormat="1" ht="27.75" customHeight="1" spans="1:23">
      <c r="A2" s="4" t="s">
        <v>157</v>
      </c>
      <c r="B2" s="4"/>
      <c r="C2" s="4"/>
      <c r="D2" s="5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  <c r="V2" s="4"/>
      <c r="W2" s="4"/>
    </row>
    <row r="3" s="1" customFormat="1" ht="27.75" customHeight="1" spans="1:23">
      <c r="A3" s="6" t="s">
        <v>185</v>
      </c>
      <c r="B3" s="6"/>
      <c r="C3" s="6"/>
      <c r="D3" s="7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6"/>
    </row>
    <row r="4" s="1" customFormat="1" ht="27.75" customHeight="1" spans="1:23">
      <c r="A4" s="8" t="s">
        <v>55</v>
      </c>
      <c r="B4" s="9" t="s">
        <v>186</v>
      </c>
      <c r="C4" s="10"/>
      <c r="D4" s="11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0"/>
      <c r="U4" s="10"/>
      <c r="V4" s="10"/>
      <c r="W4" s="10"/>
    </row>
    <row r="5" s="1" customFormat="1" ht="27.75" customHeight="1" spans="1:23">
      <c r="A5" s="12"/>
      <c r="B5" s="13" t="s">
        <v>83</v>
      </c>
      <c r="C5" s="8" t="s">
        <v>158</v>
      </c>
      <c r="D5" s="14" t="s">
        <v>59</v>
      </c>
      <c r="E5" s="116" t="s">
        <v>60</v>
      </c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23"/>
      <c r="Q5" s="13" t="s">
        <v>61</v>
      </c>
      <c r="R5" s="13"/>
      <c r="S5" s="14"/>
      <c r="T5" s="13"/>
      <c r="U5" s="13"/>
      <c r="V5" s="13"/>
      <c r="W5" s="13"/>
    </row>
    <row r="6" s="1" customFormat="1" ht="27.75" customHeight="1" spans="1:23">
      <c r="A6" s="12"/>
      <c r="B6" s="13"/>
      <c r="C6" s="12"/>
      <c r="D6" s="14"/>
      <c r="E6" s="15" t="s">
        <v>62</v>
      </c>
      <c r="F6" s="16" t="s">
        <v>155</v>
      </c>
      <c r="G6" s="17" t="s">
        <v>59</v>
      </c>
      <c r="H6" s="18" t="s">
        <v>64</v>
      </c>
      <c r="I6" s="18" t="s">
        <v>65</v>
      </c>
      <c r="J6" s="18" t="s">
        <v>66</v>
      </c>
      <c r="K6" s="18" t="s">
        <v>67</v>
      </c>
      <c r="L6" s="18" t="s">
        <v>68</v>
      </c>
      <c r="M6" s="18" t="s">
        <v>69</v>
      </c>
      <c r="N6" s="18" t="s">
        <v>70</v>
      </c>
      <c r="O6" s="18" t="s">
        <v>71</v>
      </c>
      <c r="P6" s="18" t="s">
        <v>72</v>
      </c>
      <c r="Q6" s="15" t="s">
        <v>73</v>
      </c>
      <c r="R6" s="16" t="s">
        <v>156</v>
      </c>
      <c r="S6" s="17" t="s">
        <v>59</v>
      </c>
      <c r="T6" s="18" t="s">
        <v>74</v>
      </c>
      <c r="U6" s="18" t="s">
        <v>75</v>
      </c>
      <c r="V6" s="18" t="s">
        <v>76</v>
      </c>
      <c r="W6" s="18" t="s">
        <v>77</v>
      </c>
    </row>
    <row r="7" s="1" customFormat="1" ht="27.75" customHeight="1" spans="1:23">
      <c r="A7" s="19"/>
      <c r="B7" s="13"/>
      <c r="C7" s="19"/>
      <c r="D7" s="14"/>
      <c r="E7" s="15"/>
      <c r="F7" s="20"/>
      <c r="G7" s="21"/>
      <c r="H7" s="18" t="s">
        <v>78</v>
      </c>
      <c r="I7" s="18" t="s">
        <v>78</v>
      </c>
      <c r="J7" s="18" t="s">
        <v>78</v>
      </c>
      <c r="K7" s="18" t="s">
        <v>78</v>
      </c>
      <c r="L7" s="18" t="s">
        <v>78</v>
      </c>
      <c r="M7" s="18" t="s">
        <v>78</v>
      </c>
      <c r="N7" s="18" t="s">
        <v>78</v>
      </c>
      <c r="O7" s="18" t="s">
        <v>78</v>
      </c>
      <c r="P7" s="18" t="s">
        <v>78</v>
      </c>
      <c r="Q7" s="15"/>
      <c r="R7" s="20"/>
      <c r="S7" s="21"/>
      <c r="T7" s="18" t="s">
        <v>78</v>
      </c>
      <c r="U7" s="18" t="s">
        <v>78</v>
      </c>
      <c r="V7" s="18" t="s">
        <v>78</v>
      </c>
      <c r="W7" s="18" t="s">
        <v>78</v>
      </c>
    </row>
    <row r="8" s="1" customFormat="1" ht="27.75" customHeight="1" spans="1:23">
      <c r="A8" s="22" t="s">
        <v>79</v>
      </c>
      <c r="B8" s="118">
        <v>93.17</v>
      </c>
      <c r="C8" s="119">
        <v>50.42</v>
      </c>
      <c r="D8" s="120">
        <v>0.847877826259421</v>
      </c>
      <c r="E8" s="118">
        <v>23.1</v>
      </c>
      <c r="F8" s="118">
        <v>26.25</v>
      </c>
      <c r="G8" s="121">
        <v>-0.12</v>
      </c>
      <c r="H8" s="118"/>
      <c r="I8" s="119">
        <v>5.84</v>
      </c>
      <c r="J8" s="119">
        <v>0</v>
      </c>
      <c r="K8" s="118"/>
      <c r="L8" s="118">
        <v>0.346506</v>
      </c>
      <c r="M8" s="119">
        <v>1.097663</v>
      </c>
      <c r="N8" s="118">
        <v>15.620557</v>
      </c>
      <c r="O8" s="118"/>
      <c r="P8" s="118">
        <v>0.195273999999998</v>
      </c>
      <c r="Q8" s="118">
        <v>70.07</v>
      </c>
      <c r="R8" s="118">
        <v>24.18</v>
      </c>
      <c r="S8" s="121">
        <v>1.89784946236559</v>
      </c>
      <c r="T8" s="119"/>
      <c r="U8" s="118">
        <v>0.44</v>
      </c>
      <c r="V8" s="118">
        <v>64.860446</v>
      </c>
      <c r="W8" s="119">
        <v>4.769554</v>
      </c>
    </row>
    <row r="9" s="1" customFormat="1" ht="27.75" customHeight="1" spans="1:23">
      <c r="A9" s="26" t="s">
        <v>33</v>
      </c>
      <c r="B9" s="118">
        <v>37.110397</v>
      </c>
      <c r="C9" s="118">
        <v>1.048588</v>
      </c>
      <c r="D9" s="121">
        <v>34.3908274746612</v>
      </c>
      <c r="E9" s="118">
        <v>8.816287</v>
      </c>
      <c r="F9" s="118">
        <v>0.977833</v>
      </c>
      <c r="G9" s="121">
        <v>8.01614795164409</v>
      </c>
      <c r="H9" s="118">
        <v>0.293029000000001</v>
      </c>
      <c r="I9" s="118">
        <v>2.763333</v>
      </c>
      <c r="J9" s="124">
        <v>0</v>
      </c>
      <c r="K9" s="118">
        <v>0.293029</v>
      </c>
      <c r="L9" s="118">
        <v>1.650621</v>
      </c>
      <c r="M9" s="118">
        <v>1.540151</v>
      </c>
      <c r="N9" s="124"/>
      <c r="O9" s="124"/>
      <c r="P9" s="122">
        <v>2.862182</v>
      </c>
      <c r="Q9" s="118">
        <v>28.29411</v>
      </c>
      <c r="R9" s="118">
        <v>0.0707549999999999</v>
      </c>
      <c r="S9" s="121">
        <v>398.888488446047</v>
      </c>
      <c r="T9" s="119"/>
      <c r="U9" s="118">
        <v>0.117904</v>
      </c>
      <c r="V9" s="118">
        <v>27.504715</v>
      </c>
      <c r="W9" s="119">
        <v>0.671491</v>
      </c>
    </row>
    <row r="10" s="1" customFormat="1" ht="27.75" customHeight="1" spans="1:23">
      <c r="A10" s="26" t="s">
        <v>34</v>
      </c>
      <c r="B10" s="118">
        <v>25.453825</v>
      </c>
      <c r="C10" s="118">
        <v>24.537244</v>
      </c>
      <c r="D10" s="121">
        <v>0.0373546841690939</v>
      </c>
      <c r="E10" s="118">
        <v>5.641926</v>
      </c>
      <c r="F10" s="118">
        <v>9.716901</v>
      </c>
      <c r="G10" s="121">
        <v>-0.419369817599253</v>
      </c>
      <c r="H10" s="118">
        <v>0.357604</v>
      </c>
      <c r="I10" s="118">
        <v>4.563132</v>
      </c>
      <c r="J10" s="124">
        <v>0</v>
      </c>
      <c r="K10" s="118">
        <v>0.357604</v>
      </c>
      <c r="L10" s="118"/>
      <c r="M10" s="118">
        <v>1.078794</v>
      </c>
      <c r="N10" s="124"/>
      <c r="O10" s="118"/>
      <c r="P10" s="118">
        <v>0</v>
      </c>
      <c r="Q10" s="118">
        <v>19.811899</v>
      </c>
      <c r="R10" s="118">
        <v>14.820343</v>
      </c>
      <c r="S10" s="121">
        <v>0.336804350614557</v>
      </c>
      <c r="T10" s="119"/>
      <c r="U10" s="118">
        <v>0.03932</v>
      </c>
      <c r="V10" s="118">
        <v>19.772579</v>
      </c>
      <c r="W10" s="119">
        <v>0</v>
      </c>
    </row>
    <row r="11" s="1" customFormat="1" ht="27.75" customHeight="1" spans="1:23">
      <c r="A11" s="26" t="s">
        <v>35</v>
      </c>
      <c r="B11" s="119"/>
      <c r="C11" s="119"/>
      <c r="D11" s="120"/>
      <c r="E11" s="122"/>
      <c r="F11" s="122"/>
      <c r="G11" s="120"/>
      <c r="H11" s="118"/>
      <c r="I11" s="124"/>
      <c r="J11" s="124">
        <v>0</v>
      </c>
      <c r="K11" s="118"/>
      <c r="L11" s="124"/>
      <c r="M11" s="124"/>
      <c r="N11" s="124"/>
      <c r="O11" s="124"/>
      <c r="P11" s="122">
        <v>0</v>
      </c>
      <c r="Q11" s="122"/>
      <c r="R11" s="122"/>
      <c r="S11" s="125"/>
      <c r="T11" s="119"/>
      <c r="U11" s="122"/>
      <c r="V11" s="122"/>
      <c r="W11" s="119">
        <v>0</v>
      </c>
    </row>
    <row r="12" s="1" customFormat="1" ht="27.75" customHeight="1" spans="1:23">
      <c r="A12" s="26" t="s">
        <v>36</v>
      </c>
      <c r="B12" s="118">
        <v>27.346935</v>
      </c>
      <c r="C12" s="118">
        <v>33.43681</v>
      </c>
      <c r="D12" s="121">
        <v>-0.182130861167677</v>
      </c>
      <c r="E12" s="118">
        <v>20.141729</v>
      </c>
      <c r="F12" s="118">
        <v>25.814988</v>
      </c>
      <c r="G12" s="121">
        <v>-0.219766090923614</v>
      </c>
      <c r="H12" s="118">
        <v>3.053257</v>
      </c>
      <c r="I12" s="118">
        <v>16.765152</v>
      </c>
      <c r="J12" s="124">
        <v>0</v>
      </c>
      <c r="K12" s="118">
        <v>2.743042</v>
      </c>
      <c r="L12" s="118">
        <v>0.220533</v>
      </c>
      <c r="M12" s="118">
        <v>2.155664</v>
      </c>
      <c r="N12" s="118"/>
      <c r="O12" s="118"/>
      <c r="P12" s="118">
        <v>1.00038</v>
      </c>
      <c r="Q12" s="118">
        <v>7.205206</v>
      </c>
      <c r="R12" s="118">
        <v>7.62182199999999</v>
      </c>
      <c r="S12" s="121">
        <v>-0.0546609458998122</v>
      </c>
      <c r="T12" s="119"/>
      <c r="U12" s="118">
        <v>0.05898</v>
      </c>
      <c r="V12" s="118">
        <v>0.165094</v>
      </c>
      <c r="W12" s="119">
        <v>6.981132</v>
      </c>
    </row>
    <row r="13" s="1" customFormat="1" ht="27.75" customHeight="1" spans="1:23">
      <c r="A13" s="26" t="s">
        <v>37</v>
      </c>
      <c r="B13" s="118">
        <v>11.149936</v>
      </c>
      <c r="C13" s="118">
        <v>20.262166</v>
      </c>
      <c r="D13" s="121">
        <v>-0.449716481446258</v>
      </c>
      <c r="E13" s="118">
        <v>9.929223</v>
      </c>
      <c r="F13" s="118">
        <v>16.428518</v>
      </c>
      <c r="G13" s="121">
        <v>-0.395610547463867</v>
      </c>
      <c r="H13" s="118"/>
      <c r="I13" s="118">
        <v>7.423316</v>
      </c>
      <c r="J13" s="118">
        <v>0</v>
      </c>
      <c r="K13" s="118"/>
      <c r="L13" s="118">
        <v>1.842786</v>
      </c>
      <c r="M13" s="118">
        <v>0.618229</v>
      </c>
      <c r="N13" s="118"/>
      <c r="O13" s="118"/>
      <c r="P13" s="118">
        <v>0.0448920000000035</v>
      </c>
      <c r="Q13" s="118">
        <v>1.220713</v>
      </c>
      <c r="R13" s="118">
        <v>3.833648</v>
      </c>
      <c r="S13" s="121">
        <v>-0.681579268623515</v>
      </c>
      <c r="T13" s="119"/>
      <c r="U13" s="118">
        <v>0.760336</v>
      </c>
      <c r="V13" s="118">
        <v>0.460377</v>
      </c>
      <c r="W13" s="119">
        <v>0</v>
      </c>
    </row>
    <row r="14" s="1" customFormat="1" ht="27.75" customHeight="1" spans="1:23">
      <c r="A14" s="26" t="s">
        <v>38</v>
      </c>
      <c r="B14" s="119"/>
      <c r="C14" s="119"/>
      <c r="D14" s="120"/>
      <c r="E14" s="122"/>
      <c r="F14" s="122"/>
      <c r="G14" s="120"/>
      <c r="H14" s="118"/>
      <c r="I14" s="124"/>
      <c r="J14" s="124">
        <v>0</v>
      </c>
      <c r="K14" s="118"/>
      <c r="L14" s="124"/>
      <c r="M14" s="124"/>
      <c r="N14" s="124"/>
      <c r="O14" s="124"/>
      <c r="P14" s="122">
        <v>0</v>
      </c>
      <c r="Q14" s="122"/>
      <c r="R14" s="122"/>
      <c r="S14" s="125"/>
      <c r="T14" s="119"/>
      <c r="U14" s="122"/>
      <c r="V14" s="122"/>
      <c r="W14" s="119">
        <v>0</v>
      </c>
    </row>
    <row r="15" s="1" customFormat="1" ht="27.75" customHeight="1" spans="1:23">
      <c r="A15" s="26" t="s">
        <v>39</v>
      </c>
      <c r="B15" s="119"/>
      <c r="C15" s="119"/>
      <c r="D15" s="120"/>
      <c r="E15" s="122"/>
      <c r="F15" s="122"/>
      <c r="G15" s="120"/>
      <c r="H15" s="118"/>
      <c r="I15" s="124"/>
      <c r="J15" s="124">
        <v>0</v>
      </c>
      <c r="K15" s="118"/>
      <c r="L15" s="124"/>
      <c r="M15" s="124"/>
      <c r="N15" s="124"/>
      <c r="O15" s="124"/>
      <c r="P15" s="122">
        <v>0</v>
      </c>
      <c r="Q15" s="122"/>
      <c r="R15" s="122"/>
      <c r="S15" s="125"/>
      <c r="T15" s="119"/>
      <c r="U15" s="122"/>
      <c r="V15" s="122"/>
      <c r="W15" s="119">
        <v>0</v>
      </c>
    </row>
    <row r="16" s="1" customFormat="1" ht="27.75" customHeight="1" spans="1:23">
      <c r="A16" s="26" t="s">
        <v>40</v>
      </c>
      <c r="B16" s="118">
        <v>43.102855</v>
      </c>
      <c r="C16" s="118">
        <v>44.780464</v>
      </c>
      <c r="D16" s="121">
        <v>-0.0374629659933851</v>
      </c>
      <c r="E16" s="118">
        <v>11.140105</v>
      </c>
      <c r="F16" s="118">
        <v>41.280288</v>
      </c>
      <c r="G16" s="121">
        <v>-0.730134998089161</v>
      </c>
      <c r="H16" s="118">
        <v>3.776379</v>
      </c>
      <c r="I16" s="118">
        <v>7.137195</v>
      </c>
      <c r="J16" s="124">
        <v>0</v>
      </c>
      <c r="K16" s="118">
        <v>2.895323</v>
      </c>
      <c r="L16" s="118">
        <v>0.947094</v>
      </c>
      <c r="M16" s="118">
        <v>2.251751</v>
      </c>
      <c r="N16" s="124"/>
      <c r="O16" s="118"/>
      <c r="P16" s="118">
        <v>0.804065000000002</v>
      </c>
      <c r="Q16" s="118">
        <v>31.96275</v>
      </c>
      <c r="R16" s="118">
        <v>3.500176</v>
      </c>
      <c r="S16" s="121">
        <v>8.13175508888695</v>
      </c>
      <c r="T16" s="119"/>
      <c r="U16" s="118">
        <v>0.236147</v>
      </c>
      <c r="V16" s="118">
        <v>30.974056</v>
      </c>
      <c r="W16" s="119">
        <v>0.752547</v>
      </c>
    </row>
    <row r="17" s="1" customFormat="1" ht="27.75" customHeight="1" spans="1:23">
      <c r="A17" s="26" t="s">
        <v>41</v>
      </c>
      <c r="B17" s="119"/>
      <c r="C17" s="119"/>
      <c r="D17" s="120"/>
      <c r="E17" s="122"/>
      <c r="F17" s="122"/>
      <c r="G17" s="120"/>
      <c r="H17" s="118"/>
      <c r="I17" s="124"/>
      <c r="J17" s="124">
        <v>0</v>
      </c>
      <c r="K17" s="118"/>
      <c r="L17" s="124"/>
      <c r="M17" s="124"/>
      <c r="N17" s="124"/>
      <c r="O17" s="124"/>
      <c r="P17" s="122">
        <v>0</v>
      </c>
      <c r="Q17" s="122"/>
      <c r="R17" s="122"/>
      <c r="S17" s="125"/>
      <c r="T17" s="119"/>
      <c r="U17" s="122"/>
      <c r="V17" s="122"/>
      <c r="W17" s="119">
        <v>0</v>
      </c>
    </row>
    <row r="18" s="1" customFormat="1" ht="27.75" customHeight="1" spans="1:23">
      <c r="A18" s="26" t="s">
        <v>42</v>
      </c>
      <c r="B18" s="118">
        <v>104.894904</v>
      </c>
      <c r="C18" s="118">
        <v>114.670392</v>
      </c>
      <c r="D18" s="121">
        <v>-0.0852485792496462</v>
      </c>
      <c r="E18" s="118">
        <v>80.340293</v>
      </c>
      <c r="F18" s="118">
        <v>97.90277</v>
      </c>
      <c r="G18" s="121">
        <v>-0.179386926437321</v>
      </c>
      <c r="H18" s="118">
        <v>15.873931</v>
      </c>
      <c r="I18" s="118">
        <v>54.092366</v>
      </c>
      <c r="J18" s="124">
        <v>0</v>
      </c>
      <c r="K18" s="118">
        <v>12.087685</v>
      </c>
      <c r="L18" s="118">
        <v>5.339167</v>
      </c>
      <c r="M18" s="118">
        <v>15.318889</v>
      </c>
      <c r="N18" s="118">
        <v>1.837129</v>
      </c>
      <c r="O18" s="118"/>
      <c r="P18" s="118">
        <v>3.75274199999999</v>
      </c>
      <c r="Q18" s="118">
        <v>24.554611</v>
      </c>
      <c r="R18" s="118">
        <v>16.767622</v>
      </c>
      <c r="S18" s="121">
        <v>0.464406282536664</v>
      </c>
      <c r="T18" s="119"/>
      <c r="U18" s="118">
        <v>2.938221</v>
      </c>
      <c r="V18" s="118">
        <v>19.339151</v>
      </c>
      <c r="W18" s="119">
        <v>2.27723899999999</v>
      </c>
    </row>
    <row r="19" s="1" customFormat="1" ht="27.75" customHeight="1" spans="1:23">
      <c r="A19" s="26" t="s">
        <v>43</v>
      </c>
      <c r="B19" s="119"/>
      <c r="C19" s="119"/>
      <c r="D19" s="120"/>
      <c r="E19" s="122"/>
      <c r="F19" s="122"/>
      <c r="G19" s="120"/>
      <c r="H19" s="118"/>
      <c r="I19" s="124"/>
      <c r="J19" s="124">
        <v>0</v>
      </c>
      <c r="K19" s="118"/>
      <c r="L19" s="124"/>
      <c r="M19" s="124"/>
      <c r="N19" s="124"/>
      <c r="O19" s="124"/>
      <c r="P19" s="122">
        <v>0</v>
      </c>
      <c r="Q19" s="122"/>
      <c r="R19" s="122"/>
      <c r="S19" s="125"/>
      <c r="T19" s="119"/>
      <c r="U19" s="122"/>
      <c r="V19" s="122"/>
      <c r="W19" s="119">
        <v>0</v>
      </c>
    </row>
    <row r="20" s="1" customFormat="1" ht="27.75" customHeight="1" spans="1:23">
      <c r="A20" s="26" t="s">
        <v>44</v>
      </c>
      <c r="B20" s="118">
        <v>13.292583</v>
      </c>
      <c r="C20" s="118">
        <v>20.537346</v>
      </c>
      <c r="D20" s="121">
        <v>-0.352760429706935</v>
      </c>
      <c r="E20" s="118">
        <v>2.001148</v>
      </c>
      <c r="F20" s="118">
        <v>14.371637</v>
      </c>
      <c r="G20" s="121">
        <v>-0.860757128780806</v>
      </c>
      <c r="H20" s="118">
        <v>1.157689</v>
      </c>
      <c r="I20" s="118">
        <v>2.001148</v>
      </c>
      <c r="J20" s="124">
        <v>0</v>
      </c>
      <c r="K20" s="118">
        <v>1.157689</v>
      </c>
      <c r="L20" s="118"/>
      <c r="M20" s="118"/>
      <c r="N20" s="118"/>
      <c r="O20" s="124"/>
      <c r="P20" s="122">
        <v>0</v>
      </c>
      <c r="Q20" s="118">
        <v>11.291435</v>
      </c>
      <c r="R20" s="118">
        <v>6.165709</v>
      </c>
      <c r="S20" s="121">
        <v>0.83132791378899</v>
      </c>
      <c r="T20" s="119"/>
      <c r="U20" s="118">
        <v>0.083888</v>
      </c>
      <c r="V20" s="118">
        <v>11.207547</v>
      </c>
      <c r="W20" s="119">
        <v>0</v>
      </c>
    </row>
    <row r="21" s="1" customFormat="1" ht="27.75" customHeight="1" spans="1:23">
      <c r="A21" s="26" t="s">
        <v>45</v>
      </c>
      <c r="B21" s="118">
        <v>29.314593</v>
      </c>
      <c r="C21" s="118">
        <v>61.902575</v>
      </c>
      <c r="D21" s="121">
        <v>-0.526439845192223</v>
      </c>
      <c r="E21" s="118">
        <v>13.062731</v>
      </c>
      <c r="F21" s="118">
        <v>22.868644</v>
      </c>
      <c r="G21" s="121">
        <v>-0.428792935864496</v>
      </c>
      <c r="H21" s="118">
        <v>1.445771</v>
      </c>
      <c r="I21" s="118">
        <v>11.203171</v>
      </c>
      <c r="J21" s="124">
        <v>0</v>
      </c>
      <c r="K21" s="118">
        <v>1.41734</v>
      </c>
      <c r="L21" s="118"/>
      <c r="M21" s="118">
        <v>1.820607</v>
      </c>
      <c r="N21" s="124"/>
      <c r="O21" s="118">
        <v>0.157075</v>
      </c>
      <c r="P21" s="118">
        <v>-0.118122000000003</v>
      </c>
      <c r="Q21" s="118">
        <v>16.251862</v>
      </c>
      <c r="R21" s="118">
        <v>39.033931</v>
      </c>
      <c r="S21" s="121">
        <v>-0.583647826809962</v>
      </c>
      <c r="T21" s="119"/>
      <c r="U21" s="118">
        <v>5.345257</v>
      </c>
      <c r="V21" s="118">
        <v>10.802831</v>
      </c>
      <c r="W21" s="119">
        <v>0.103774</v>
      </c>
    </row>
    <row r="22" s="1" customFormat="1" ht="27.75" customHeight="1" spans="1:23">
      <c r="A22" s="26" t="s">
        <v>46</v>
      </c>
      <c r="B22" s="118">
        <v>3.318815</v>
      </c>
      <c r="C22" s="118">
        <v>21.634471</v>
      </c>
      <c r="D22" s="121">
        <v>-0.846595971771161</v>
      </c>
      <c r="E22" s="118">
        <v>3.127081</v>
      </c>
      <c r="F22" s="118">
        <v>16.757162</v>
      </c>
      <c r="G22" s="121">
        <v>-0.813388388797578</v>
      </c>
      <c r="H22" s="118"/>
      <c r="I22" s="118">
        <v>2.920463</v>
      </c>
      <c r="J22" s="124">
        <v>0</v>
      </c>
      <c r="K22" s="118"/>
      <c r="L22" s="118"/>
      <c r="M22" s="118">
        <v>0.206618</v>
      </c>
      <c r="N22" s="124"/>
      <c r="O22" s="118"/>
      <c r="P22" s="118">
        <v>-2.22044604925031e-16</v>
      </c>
      <c r="Q22" s="118">
        <v>0.191734</v>
      </c>
      <c r="R22" s="118">
        <v>4.877309</v>
      </c>
      <c r="S22" s="121">
        <v>-0.960688568224814</v>
      </c>
      <c r="T22" s="119"/>
      <c r="U22" s="118">
        <v>0.157054</v>
      </c>
      <c r="V22" s="118"/>
      <c r="W22" s="119">
        <v>0.0346800000000003</v>
      </c>
    </row>
    <row r="23" s="1" customFormat="1" ht="27.75" customHeight="1" spans="1:23">
      <c r="A23" s="26" t="s">
        <v>47</v>
      </c>
      <c r="B23" s="119"/>
      <c r="C23" s="118"/>
      <c r="D23" s="121"/>
      <c r="E23" s="122"/>
      <c r="F23" s="118"/>
      <c r="G23" s="121"/>
      <c r="H23" s="118"/>
      <c r="I23" s="124"/>
      <c r="J23" s="124">
        <v>0</v>
      </c>
      <c r="K23" s="118"/>
      <c r="L23" s="124"/>
      <c r="M23" s="124"/>
      <c r="N23" s="124"/>
      <c r="O23" s="124"/>
      <c r="P23" s="122">
        <v>0</v>
      </c>
      <c r="Q23" s="122"/>
      <c r="R23" s="118"/>
      <c r="S23" s="121"/>
      <c r="T23" s="119"/>
      <c r="U23" s="122"/>
      <c r="V23" s="122"/>
      <c r="W23" s="119">
        <v>0</v>
      </c>
    </row>
    <row r="24" s="1" customFormat="1" ht="27.75" customHeight="1" spans="1:23">
      <c r="A24" s="26" t="s">
        <v>48</v>
      </c>
      <c r="B24" s="119"/>
      <c r="C24" s="119"/>
      <c r="D24" s="120"/>
      <c r="E24" s="122"/>
      <c r="F24" s="122"/>
      <c r="G24" s="120"/>
      <c r="H24" s="118"/>
      <c r="I24" s="124"/>
      <c r="J24" s="124">
        <v>0</v>
      </c>
      <c r="K24" s="118"/>
      <c r="L24" s="124"/>
      <c r="M24" s="124"/>
      <c r="N24" s="124"/>
      <c r="O24" s="124"/>
      <c r="P24" s="122">
        <v>0</v>
      </c>
      <c r="Q24" s="122"/>
      <c r="R24" s="122"/>
      <c r="S24" s="125"/>
      <c r="T24" s="119"/>
      <c r="U24" s="122"/>
      <c r="V24" s="122"/>
      <c r="W24" s="119">
        <v>0</v>
      </c>
    </row>
    <row r="25" s="1" customFormat="1" ht="27.75" customHeight="1" spans="1:23">
      <c r="A25" s="26" t="s">
        <v>49</v>
      </c>
      <c r="B25" s="119"/>
      <c r="C25" s="119"/>
      <c r="D25" s="120"/>
      <c r="E25" s="122"/>
      <c r="F25" s="122"/>
      <c r="G25" s="120"/>
      <c r="H25" s="118"/>
      <c r="I25" s="124"/>
      <c r="J25" s="124">
        <v>0</v>
      </c>
      <c r="K25" s="118"/>
      <c r="L25" s="124"/>
      <c r="M25" s="124"/>
      <c r="N25" s="124"/>
      <c r="O25" s="124"/>
      <c r="P25" s="122">
        <v>0</v>
      </c>
      <c r="Q25" s="122"/>
      <c r="R25" s="122"/>
      <c r="S25" s="125"/>
      <c r="T25" s="119"/>
      <c r="U25" s="122"/>
      <c r="V25" s="122"/>
      <c r="W25" s="119">
        <v>0</v>
      </c>
    </row>
    <row r="26" s="1" customFormat="1" ht="27.75" customHeight="1" spans="1:23">
      <c r="A26" s="29" t="s">
        <v>80</v>
      </c>
      <c r="B26" s="118">
        <v>388.151322</v>
      </c>
      <c r="C26" s="118">
        <v>393.233344</v>
      </c>
      <c r="D26" s="121">
        <v>-0.0129236802462001</v>
      </c>
      <c r="E26" s="118">
        <v>177.300302</v>
      </c>
      <c r="F26" s="118">
        <v>272.365011</v>
      </c>
      <c r="G26" s="121">
        <v>-0.349034219377026</v>
      </c>
      <c r="H26" s="118">
        <v>25.95766</v>
      </c>
      <c r="I26" s="118">
        <v>114.715415</v>
      </c>
      <c r="J26" s="124">
        <v>0</v>
      </c>
      <c r="K26" s="118">
        <v>20.951712</v>
      </c>
      <c r="L26" s="118">
        <v>10.346707</v>
      </c>
      <c r="M26" s="118">
        <v>26.088366</v>
      </c>
      <c r="N26" s="118">
        <v>17.46</v>
      </c>
      <c r="O26" s="118">
        <v>0.157075</v>
      </c>
      <c r="P26" s="118">
        <v>8.53273899999995</v>
      </c>
      <c r="Q26" s="118">
        <v>210.85102</v>
      </c>
      <c r="R26" s="118">
        <v>120.868333</v>
      </c>
      <c r="S26" s="121">
        <v>0.74446866905991</v>
      </c>
      <c r="T26" s="119"/>
      <c r="U26" s="118">
        <v>10.169871</v>
      </c>
      <c r="V26" s="118">
        <v>185.086796</v>
      </c>
      <c r="W26" s="119">
        <v>15.594353</v>
      </c>
    </row>
  </sheetData>
  <mergeCells count="15">
    <mergeCell ref="A2:W2"/>
    <mergeCell ref="A3:W3"/>
    <mergeCell ref="B4:W4"/>
    <mergeCell ref="E5:P5"/>
    <mergeCell ref="Q5:W5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70" zoomScaleNormal="70" topLeftCell="A10" workbookViewId="0">
      <selection activeCell="A1" sqref="$A1:$XFD1048576"/>
    </sheetView>
  </sheetViews>
  <sheetFormatPr defaultColWidth="10.35" defaultRowHeight="14.25"/>
  <cols>
    <col min="1" max="16384" width="10.35" style="1" customWidth="1"/>
  </cols>
  <sheetData>
    <row r="1" s="1" customFormat="1" ht="30" customHeight="1" spans="1:20">
      <c r="A1" s="3" t="s">
        <v>145</v>
      </c>
      <c r="Q1" s="30" t="s">
        <v>146</v>
      </c>
      <c r="R1" s="30"/>
      <c r="S1" s="30" t="s">
        <v>147</v>
      </c>
      <c r="T1" s="30" t="s">
        <v>148</v>
      </c>
    </row>
    <row r="2" s="1" customFormat="1" ht="27.75" customHeight="1" spans="1:23">
      <c r="A2" s="34" t="s">
        <v>151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="1" customFormat="1" ht="27.75" customHeight="1" spans="1:23">
      <c r="A3" s="35" t="s">
        <v>187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="1" customFormat="1" ht="27.75" customHeight="1" spans="1:23">
      <c r="A4" s="8" t="s">
        <v>55</v>
      </c>
      <c r="B4" s="36" t="s">
        <v>56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="1" customFormat="1" ht="27.75" customHeight="1" spans="1:23">
      <c r="A5" s="12"/>
      <c r="B5" s="13" t="s">
        <v>57</v>
      </c>
      <c r="C5" s="13"/>
      <c r="D5" s="13" t="s">
        <v>59</v>
      </c>
      <c r="E5" s="38" t="s">
        <v>60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 t="s">
        <v>84</v>
      </c>
      <c r="R5" s="38"/>
      <c r="S5" s="38"/>
      <c r="T5" s="38"/>
      <c r="U5" s="38"/>
      <c r="V5" s="38"/>
      <c r="W5" s="38"/>
    </row>
    <row r="6" s="1" customFormat="1" ht="27.75" customHeight="1" spans="1:23">
      <c r="A6" s="12"/>
      <c r="B6" s="13"/>
      <c r="C6" s="13"/>
      <c r="D6" s="13"/>
      <c r="E6" s="39" t="s">
        <v>62</v>
      </c>
      <c r="F6" s="40"/>
      <c r="G6" s="40" t="s">
        <v>63</v>
      </c>
      <c r="H6" s="41" t="s">
        <v>64</v>
      </c>
      <c r="I6" s="41" t="s">
        <v>65</v>
      </c>
      <c r="J6" s="41" t="s">
        <v>66</v>
      </c>
      <c r="K6" s="41" t="s">
        <v>67</v>
      </c>
      <c r="L6" s="41" t="s">
        <v>68</v>
      </c>
      <c r="M6" s="41" t="s">
        <v>69</v>
      </c>
      <c r="N6" s="41" t="s">
        <v>70</v>
      </c>
      <c r="O6" s="41" t="s">
        <v>71</v>
      </c>
      <c r="P6" s="41" t="s">
        <v>72</v>
      </c>
      <c r="Q6" s="39" t="s">
        <v>73</v>
      </c>
      <c r="R6" s="40"/>
      <c r="S6" s="40" t="s">
        <v>63</v>
      </c>
      <c r="T6" s="41" t="s">
        <v>74</v>
      </c>
      <c r="U6" s="41" t="s">
        <v>75</v>
      </c>
      <c r="V6" s="41" t="s">
        <v>76</v>
      </c>
      <c r="W6" s="41" t="s">
        <v>77</v>
      </c>
    </row>
    <row r="7" s="1" customFormat="1" ht="27.75" customHeight="1" spans="1:23">
      <c r="A7" s="19"/>
      <c r="B7" s="13"/>
      <c r="C7" s="13"/>
      <c r="D7" s="13"/>
      <c r="E7" s="39"/>
      <c r="F7" s="42"/>
      <c r="G7" s="42"/>
      <c r="H7" s="41" t="s">
        <v>78</v>
      </c>
      <c r="I7" s="41" t="s">
        <v>78</v>
      </c>
      <c r="J7" s="41" t="s">
        <v>78</v>
      </c>
      <c r="K7" s="41" t="s">
        <v>78</v>
      </c>
      <c r="L7" s="41" t="s">
        <v>78</v>
      </c>
      <c r="M7" s="41" t="s">
        <v>78</v>
      </c>
      <c r="N7" s="41" t="s">
        <v>78</v>
      </c>
      <c r="O7" s="41" t="s">
        <v>78</v>
      </c>
      <c r="P7" s="41" t="s">
        <v>78</v>
      </c>
      <c r="Q7" s="39"/>
      <c r="R7" s="42"/>
      <c r="S7" s="42"/>
      <c r="T7" s="41" t="s">
        <v>78</v>
      </c>
      <c r="U7" s="41" t="s">
        <v>78</v>
      </c>
      <c r="V7" s="41" t="s">
        <v>78</v>
      </c>
      <c r="W7" s="41" t="s">
        <v>78</v>
      </c>
    </row>
    <row r="8" s="1" customFormat="1" ht="27.75" customHeight="1" spans="1:23">
      <c r="A8" s="22" t="s">
        <v>79</v>
      </c>
      <c r="B8" s="23">
        <v>6317.12148726423</v>
      </c>
      <c r="C8" s="23">
        <v>5786.11057075473</v>
      </c>
      <c r="D8" s="24">
        <v>0.09177337868264</v>
      </c>
      <c r="E8" s="25">
        <v>5730.40496394348</v>
      </c>
      <c r="F8" s="25">
        <v>5299.70022832077</v>
      </c>
      <c r="G8" s="24">
        <v>0.0812696411244338</v>
      </c>
      <c r="H8" s="27">
        <v>1626.27621994381</v>
      </c>
      <c r="I8" s="27">
        <v>5099.25819309529</v>
      </c>
      <c r="J8" s="25">
        <v>2.74038638710117e-5</v>
      </c>
      <c r="K8" s="27">
        <v>1384.52034040014</v>
      </c>
      <c r="L8" s="27">
        <v>210.874952362019</v>
      </c>
      <c r="M8" s="27">
        <v>322.186137027673</v>
      </c>
      <c r="N8" s="27">
        <v>2.16877105407715</v>
      </c>
      <c r="O8" s="27">
        <v>15.3163311320756</v>
      </c>
      <c r="P8" s="27">
        <v>56.3690006508449</v>
      </c>
      <c r="Q8" s="27">
        <v>586.716523320754</v>
      </c>
      <c r="R8" s="27">
        <v>486.410342433962</v>
      </c>
      <c r="S8" s="32">
        <v>0.206217204150856</v>
      </c>
      <c r="T8" s="25">
        <v>0</v>
      </c>
      <c r="U8" s="25">
        <v>315.653489546566</v>
      </c>
      <c r="V8" s="25">
        <v>105.608974197736</v>
      </c>
      <c r="W8" s="25">
        <v>165.454059576453</v>
      </c>
    </row>
    <row r="9" s="1" customFormat="1" ht="27.75" customHeight="1" spans="1:23">
      <c r="A9" s="26" t="s">
        <v>33</v>
      </c>
      <c r="B9" s="23">
        <v>1122.62762930188</v>
      </c>
      <c r="C9" s="23">
        <v>1104.55951722641</v>
      </c>
      <c r="D9" s="24">
        <v>0.0163577532886952</v>
      </c>
      <c r="E9" s="25">
        <v>1088.04036084905</v>
      </c>
      <c r="F9" s="25">
        <v>1036.97970377358</v>
      </c>
      <c r="G9" s="24">
        <v>0.0492397844332531</v>
      </c>
      <c r="H9" s="28">
        <v>141.92321509434</v>
      </c>
      <c r="I9" s="28">
        <v>996.11905141509</v>
      </c>
      <c r="J9" s="25">
        <v>0</v>
      </c>
      <c r="K9" s="28">
        <v>135.905468867925</v>
      </c>
      <c r="L9" s="28">
        <v>9.71157924528302</v>
      </c>
      <c r="M9" s="28">
        <v>80.265341509434</v>
      </c>
      <c r="N9" s="28">
        <v>0</v>
      </c>
      <c r="O9" s="28">
        <v>2.33832169811321</v>
      </c>
      <c r="P9" s="27">
        <v>3.02245188679245</v>
      </c>
      <c r="Q9" s="27">
        <v>34.5872684528302</v>
      </c>
      <c r="R9" s="27">
        <v>67.5798134528302</v>
      </c>
      <c r="S9" s="32">
        <v>-0.488201184855717</v>
      </c>
      <c r="T9" s="25">
        <v>0</v>
      </c>
      <c r="U9" s="25">
        <v>18.6079504276226</v>
      </c>
      <c r="V9" s="25">
        <v>6.22570832150943</v>
      </c>
      <c r="W9" s="25">
        <v>9.75360970369811</v>
      </c>
    </row>
    <row r="10" s="1" customFormat="1" ht="27.75" customHeight="1" spans="1:23">
      <c r="A10" s="26" t="s">
        <v>34</v>
      </c>
      <c r="B10" s="23">
        <v>1128.07798250942</v>
      </c>
      <c r="C10" s="23">
        <v>1063.70936681132</v>
      </c>
      <c r="D10" s="24">
        <v>0.0605133485766574</v>
      </c>
      <c r="E10" s="25">
        <v>1065.62175518867</v>
      </c>
      <c r="F10" s="25">
        <v>979.79559386792</v>
      </c>
      <c r="G10" s="24">
        <v>0.0875959862015054</v>
      </c>
      <c r="H10" s="28">
        <v>182.224016981132</v>
      </c>
      <c r="I10" s="28">
        <v>898.268921226412</v>
      </c>
      <c r="J10" s="25">
        <v>2.41641509433962</v>
      </c>
      <c r="K10" s="28">
        <v>146.354731132076</v>
      </c>
      <c r="L10" s="28">
        <v>21.4520349056604</v>
      </c>
      <c r="M10" s="28">
        <v>123.07541509434</v>
      </c>
      <c r="N10" s="28">
        <v>0</v>
      </c>
      <c r="O10" s="28">
        <v>3.41588867924528</v>
      </c>
      <c r="P10" s="27">
        <v>21.4200226415094</v>
      </c>
      <c r="Q10" s="27">
        <v>62.4562273207547</v>
      </c>
      <c r="R10" s="27">
        <v>83.9137729433962</v>
      </c>
      <c r="S10" s="32">
        <v>-0.255709460675968</v>
      </c>
      <c r="T10" s="25">
        <v>0</v>
      </c>
      <c r="U10" s="25">
        <v>33.601450298566</v>
      </c>
      <c r="V10" s="25">
        <v>11.2421209177358</v>
      </c>
      <c r="W10" s="25">
        <v>17.6126561044528</v>
      </c>
    </row>
    <row r="11" s="1" customFormat="1" ht="27.75" customHeight="1" spans="1:23">
      <c r="A11" s="26" t="s">
        <v>35</v>
      </c>
      <c r="B11" s="23">
        <v>330.650594830189</v>
      </c>
      <c r="C11" s="23">
        <v>396.364915169812</v>
      </c>
      <c r="D11" s="24">
        <v>-0.165792475127294</v>
      </c>
      <c r="E11" s="25">
        <v>289.478841981132</v>
      </c>
      <c r="F11" s="25">
        <v>357.830973584906</v>
      </c>
      <c r="G11" s="24">
        <v>-0.191017929272563</v>
      </c>
      <c r="H11" s="28">
        <v>13.3819235849057</v>
      </c>
      <c r="I11" s="28">
        <v>251.923358962264</v>
      </c>
      <c r="J11" s="25">
        <v>0</v>
      </c>
      <c r="K11" s="28">
        <v>8.69471698113208</v>
      </c>
      <c r="L11" s="28">
        <v>0.929083018867924</v>
      </c>
      <c r="M11" s="28">
        <v>40.5772716981132</v>
      </c>
      <c r="N11" s="28">
        <v>0</v>
      </c>
      <c r="O11" s="28">
        <v>0</v>
      </c>
      <c r="P11" s="27">
        <v>0.801611320754717</v>
      </c>
      <c r="Q11" s="27">
        <v>41.1717528490566</v>
      </c>
      <c r="R11" s="27">
        <v>38.5339415849057</v>
      </c>
      <c r="S11" s="32">
        <v>0.0684542290681267</v>
      </c>
      <c r="T11" s="25">
        <v>0</v>
      </c>
      <c r="U11" s="25">
        <v>22.1504030327925</v>
      </c>
      <c r="V11" s="25">
        <v>7.41091551283019</v>
      </c>
      <c r="W11" s="25">
        <v>11.610434303434</v>
      </c>
    </row>
    <row r="12" s="1" customFormat="1" ht="27.75" customHeight="1" spans="1:23">
      <c r="A12" s="26" t="s">
        <v>36</v>
      </c>
      <c r="B12" s="23">
        <v>1241.65273832074</v>
      </c>
      <c r="C12" s="23">
        <v>1192.36889524525</v>
      </c>
      <c r="D12" s="24">
        <v>0.0413327144577662</v>
      </c>
      <c r="E12" s="25">
        <v>1184.97911556603</v>
      </c>
      <c r="F12" s="25">
        <v>1139.12009339619</v>
      </c>
      <c r="G12" s="24">
        <v>0.0402582857028786</v>
      </c>
      <c r="H12" s="28">
        <v>38.6845811320755</v>
      </c>
      <c r="I12" s="28">
        <v>1060.14533820754</v>
      </c>
      <c r="J12" s="25">
        <v>0</v>
      </c>
      <c r="K12" s="28">
        <v>29.8776754716981</v>
      </c>
      <c r="L12" s="28">
        <v>7.1442358490566</v>
      </c>
      <c r="M12" s="28">
        <v>109.028291509434</v>
      </c>
      <c r="N12" s="28">
        <v>0</v>
      </c>
      <c r="O12" s="28">
        <v>3.53936132075472</v>
      </c>
      <c r="P12" s="27">
        <v>6.44663490566038</v>
      </c>
      <c r="Q12" s="27">
        <v>56.6736227547169</v>
      </c>
      <c r="R12" s="27">
        <v>53.2488018490566</v>
      </c>
      <c r="S12" s="32">
        <v>0.0643173327236268</v>
      </c>
      <c r="T12" s="25">
        <v>0</v>
      </c>
      <c r="U12" s="25">
        <v>30.4904090420377</v>
      </c>
      <c r="V12" s="25">
        <v>10.201252095849</v>
      </c>
      <c r="W12" s="25">
        <v>15.9819616168301</v>
      </c>
    </row>
    <row r="13" s="1" customFormat="1" ht="27.75" customHeight="1" spans="1:23">
      <c r="A13" s="26" t="s">
        <v>37</v>
      </c>
      <c r="B13" s="23">
        <v>771.521055471696</v>
      </c>
      <c r="C13" s="23">
        <v>654.87490343396</v>
      </c>
      <c r="D13" s="24">
        <v>0.178119746880022</v>
      </c>
      <c r="E13" s="25">
        <v>657.288700943394</v>
      </c>
      <c r="F13" s="25">
        <v>604.061478773583</v>
      </c>
      <c r="G13" s="24">
        <v>0.0881155710804096</v>
      </c>
      <c r="H13" s="28">
        <v>11.7114556603774</v>
      </c>
      <c r="I13" s="28">
        <v>591.105698113205</v>
      </c>
      <c r="J13" s="25">
        <v>0</v>
      </c>
      <c r="K13" s="28">
        <v>7.96357264150943</v>
      </c>
      <c r="L13" s="28">
        <v>8.23005094339623</v>
      </c>
      <c r="M13" s="28">
        <v>46.2403235849056</v>
      </c>
      <c r="N13" s="28">
        <v>0</v>
      </c>
      <c r="O13" s="28">
        <v>1.19892735849057</v>
      </c>
      <c r="P13" s="27">
        <v>10.5508179245283</v>
      </c>
      <c r="Q13" s="27">
        <v>114.232354528302</v>
      </c>
      <c r="R13" s="27">
        <v>50.8134246603774</v>
      </c>
      <c r="S13" s="32">
        <v>1.24807430894097</v>
      </c>
      <c r="T13" s="25">
        <v>0</v>
      </c>
      <c r="U13" s="25">
        <v>61.4570067362264</v>
      </c>
      <c r="V13" s="25">
        <v>20.5618238150943</v>
      </c>
      <c r="W13" s="25">
        <v>32.2135239769811</v>
      </c>
    </row>
    <row r="14" s="1" customFormat="1" ht="27.75" customHeight="1" spans="1:23">
      <c r="A14" s="26" t="s">
        <v>38</v>
      </c>
      <c r="B14" s="23">
        <v>1286.69438818868</v>
      </c>
      <c r="C14" s="23">
        <v>733.396594962265</v>
      </c>
      <c r="D14" s="24">
        <v>0.754431909047633</v>
      </c>
      <c r="E14" s="25">
        <v>585.96347735849</v>
      </c>
      <c r="F14" s="25">
        <v>383.197781132076</v>
      </c>
      <c r="G14" s="24">
        <v>0.529141102089336</v>
      </c>
      <c r="H14" s="28">
        <v>159.635427358491</v>
      </c>
      <c r="I14" s="28">
        <v>382.892535849056</v>
      </c>
      <c r="J14" s="25">
        <v>0</v>
      </c>
      <c r="K14" s="28">
        <v>23.8812830188679</v>
      </c>
      <c r="L14" s="28">
        <v>3.87431509433962</v>
      </c>
      <c r="M14" s="28">
        <v>57.5349990566038</v>
      </c>
      <c r="N14" s="28">
        <v>0</v>
      </c>
      <c r="O14" s="28">
        <v>140.278076415094</v>
      </c>
      <c r="P14" s="27">
        <v>1.05121698113208</v>
      </c>
      <c r="Q14" s="27">
        <v>700.730910830189</v>
      </c>
      <c r="R14" s="27">
        <v>350.198813830189</v>
      </c>
      <c r="S14" s="32">
        <v>1.00095169702651</v>
      </c>
      <c r="T14" s="25">
        <v>0</v>
      </c>
      <c r="U14" s="25">
        <v>376.993230026641</v>
      </c>
      <c r="V14" s="25">
        <v>126.131563949434</v>
      </c>
      <c r="W14" s="25">
        <v>197.606116854113</v>
      </c>
    </row>
    <row r="15" s="1" customFormat="1" ht="27.75" customHeight="1" spans="1:23">
      <c r="A15" s="26" t="s">
        <v>39</v>
      </c>
      <c r="B15" s="23">
        <v>271.600164415094</v>
      </c>
      <c r="C15" s="23">
        <v>263.275926037736</v>
      </c>
      <c r="D15" s="24">
        <v>0.0316179245958288</v>
      </c>
      <c r="E15" s="25">
        <v>254.58123254717</v>
      </c>
      <c r="F15" s="25">
        <v>237.952266037736</v>
      </c>
      <c r="G15" s="24">
        <v>0.0698836232423037</v>
      </c>
      <c r="H15" s="28">
        <v>18.8139235849057</v>
      </c>
      <c r="I15" s="28">
        <v>228.995731603773</v>
      </c>
      <c r="J15" s="25">
        <v>0</v>
      </c>
      <c r="K15" s="28">
        <v>16.6888</v>
      </c>
      <c r="L15" s="28">
        <v>1.84162735849057</v>
      </c>
      <c r="M15" s="28">
        <v>22.1967113207547</v>
      </c>
      <c r="N15" s="28">
        <v>0</v>
      </c>
      <c r="O15" s="28">
        <v>0.872696226415094</v>
      </c>
      <c r="P15" s="27">
        <v>0.554288679245283</v>
      </c>
      <c r="Q15" s="27">
        <v>17.0189318679245</v>
      </c>
      <c r="R15" s="27">
        <v>25.32366</v>
      </c>
      <c r="S15" s="32">
        <v>-0.327943438352729</v>
      </c>
      <c r="T15" s="25">
        <v>0</v>
      </c>
      <c r="U15" s="25">
        <v>9.1561853449434</v>
      </c>
      <c r="V15" s="25">
        <v>3.06340773622641</v>
      </c>
      <c r="W15" s="25">
        <v>4.79933878675472</v>
      </c>
    </row>
    <row r="16" s="1" customFormat="1" ht="27.75" customHeight="1" spans="1:23">
      <c r="A16" s="26" t="s">
        <v>40</v>
      </c>
      <c r="B16" s="23">
        <v>3115.051288566</v>
      </c>
      <c r="C16" s="23">
        <v>3637.77520052835</v>
      </c>
      <c r="D16" s="24">
        <v>-0.143693296904776</v>
      </c>
      <c r="E16" s="25">
        <v>3015.8397386792</v>
      </c>
      <c r="F16" s="25">
        <v>3551.77953443401</v>
      </c>
      <c r="G16" s="24">
        <v>-0.150893317155229</v>
      </c>
      <c r="H16" s="28">
        <v>503.56858773585</v>
      </c>
      <c r="I16" s="28">
        <v>2655.86639339622</v>
      </c>
      <c r="J16" s="25">
        <v>0</v>
      </c>
      <c r="K16" s="28">
        <v>471.523582075473</v>
      </c>
      <c r="L16" s="28">
        <v>34.3151443396226</v>
      </c>
      <c r="M16" s="28">
        <v>310.450019811322</v>
      </c>
      <c r="N16" s="28">
        <v>0</v>
      </c>
      <c r="O16" s="28">
        <v>4.7679179245283</v>
      </c>
      <c r="P16" s="27">
        <v>16.8574188679245</v>
      </c>
      <c r="Q16" s="27">
        <v>99.2115498867926</v>
      </c>
      <c r="R16" s="27">
        <v>85.9956660943395</v>
      </c>
      <c r="S16" s="32">
        <v>0.153680811983652</v>
      </c>
      <c r="T16" s="25">
        <v>0</v>
      </c>
      <c r="U16" s="25">
        <v>53.3758138390944</v>
      </c>
      <c r="V16" s="25">
        <v>17.8580789796227</v>
      </c>
      <c r="W16" s="25">
        <v>27.9776570680755</v>
      </c>
    </row>
    <row r="17" s="1" customFormat="1" ht="27.75" customHeight="1" spans="1:23">
      <c r="A17" s="26" t="s">
        <v>41</v>
      </c>
      <c r="B17" s="23">
        <v>361.746931773585</v>
      </c>
      <c r="C17" s="23">
        <v>402.306309245283</v>
      </c>
      <c r="D17" s="24">
        <v>-0.100817154838528</v>
      </c>
      <c r="E17" s="25">
        <v>337.35916509434</v>
      </c>
      <c r="F17" s="25">
        <v>336.103121226415</v>
      </c>
      <c r="G17" s="24">
        <v>0.00373707885645636</v>
      </c>
      <c r="H17" s="28">
        <v>10.4827198113208</v>
      </c>
      <c r="I17" s="28">
        <v>290.044087735849</v>
      </c>
      <c r="J17" s="25">
        <v>0</v>
      </c>
      <c r="K17" s="28">
        <v>7.74444528301887</v>
      </c>
      <c r="L17" s="28">
        <v>5.69158962264151</v>
      </c>
      <c r="M17" s="28">
        <v>35.3624179245283</v>
      </c>
      <c r="N17" s="28">
        <v>0</v>
      </c>
      <c r="O17" s="28">
        <v>0.6066</v>
      </c>
      <c r="P17" s="27">
        <v>4.99994056603774</v>
      </c>
      <c r="Q17" s="27">
        <v>24.3877666792453</v>
      </c>
      <c r="R17" s="27">
        <v>66.2031880188679</v>
      </c>
      <c r="S17" s="32">
        <v>-0.631622473040199</v>
      </c>
      <c r="T17" s="25">
        <v>0</v>
      </c>
      <c r="U17" s="25">
        <v>13.120618473434</v>
      </c>
      <c r="V17" s="25">
        <v>4.38979800226415</v>
      </c>
      <c r="W17" s="25">
        <v>6.87735020354717</v>
      </c>
    </row>
    <row r="18" s="1" customFormat="1" ht="27.75" customHeight="1" spans="1:23">
      <c r="A18" s="26" t="s">
        <v>42</v>
      </c>
      <c r="B18" s="23">
        <v>740.471091886792</v>
      </c>
      <c r="C18" s="23">
        <v>682.915388490566</v>
      </c>
      <c r="D18" s="24">
        <v>0.0842794061551893</v>
      </c>
      <c r="E18" s="25">
        <v>249.613891981132</v>
      </c>
      <c r="F18" s="25">
        <v>273.674631603774</v>
      </c>
      <c r="G18" s="24">
        <v>-0.0879173180270396</v>
      </c>
      <c r="H18" s="28">
        <v>14.038170754717</v>
      </c>
      <c r="I18" s="28">
        <v>201.854339150943</v>
      </c>
      <c r="J18" s="25">
        <v>0</v>
      </c>
      <c r="K18" s="28">
        <v>7.77561886792453</v>
      </c>
      <c r="L18" s="28">
        <v>4.47863301886792</v>
      </c>
      <c r="M18" s="28">
        <v>41.5476179245283</v>
      </c>
      <c r="N18" s="28">
        <v>0</v>
      </c>
      <c r="O18" s="28">
        <v>0</v>
      </c>
      <c r="P18" s="27">
        <v>3.2815679245283</v>
      </c>
      <c r="Q18" s="27">
        <v>490.85719990566</v>
      </c>
      <c r="R18" s="27">
        <v>409.240756886792</v>
      </c>
      <c r="S18" s="32">
        <v>0.199433809183001</v>
      </c>
      <c r="T18" s="25">
        <v>0</v>
      </c>
      <c r="U18" s="25">
        <v>264.081173549245</v>
      </c>
      <c r="V18" s="25">
        <v>88.3542959830187</v>
      </c>
      <c r="W18" s="25">
        <v>138.421730373396</v>
      </c>
    </row>
    <row r="19" s="1" customFormat="1" ht="27.75" customHeight="1" spans="1:23">
      <c r="A19" s="26" t="s">
        <v>43</v>
      </c>
      <c r="B19" s="23">
        <v>81.5697213018868</v>
      </c>
      <c r="C19" s="23">
        <v>71.8419688679245</v>
      </c>
      <c r="D19" s="24">
        <v>0.1354048697057</v>
      </c>
      <c r="E19" s="25">
        <v>73.1838641509434</v>
      </c>
      <c r="F19" s="25">
        <v>67.6551245283019</v>
      </c>
      <c r="G19" s="24">
        <v>0.0817194508352235</v>
      </c>
      <c r="H19" s="28">
        <v>1.44974716981132</v>
      </c>
      <c r="I19" s="28">
        <v>65.2565905660378</v>
      </c>
      <c r="J19" s="25">
        <v>0</v>
      </c>
      <c r="K19" s="28">
        <v>0.989402830188679</v>
      </c>
      <c r="L19" s="28">
        <v>0.561017924528302</v>
      </c>
      <c r="M19" s="28">
        <v>6.73418396226415</v>
      </c>
      <c r="N19" s="28">
        <v>0</v>
      </c>
      <c r="O19" s="28">
        <v>0</v>
      </c>
      <c r="P19" s="27">
        <v>0.388508490566038</v>
      </c>
      <c r="Q19" s="27">
        <v>8.3858571509434</v>
      </c>
      <c r="R19" s="27">
        <v>4.18684433962264</v>
      </c>
      <c r="S19" s="32">
        <v>1.002906358754</v>
      </c>
      <c r="T19" s="25">
        <v>0</v>
      </c>
      <c r="U19" s="25">
        <v>4.51159114720755</v>
      </c>
      <c r="V19" s="25">
        <v>1.50945428716981</v>
      </c>
      <c r="W19" s="25">
        <v>2.36481171656604</v>
      </c>
    </row>
    <row r="20" s="1" customFormat="1" ht="27.75" customHeight="1" spans="1:23">
      <c r="A20" s="26" t="s">
        <v>44</v>
      </c>
      <c r="B20" s="23">
        <v>704.639175698111</v>
      </c>
      <c r="C20" s="23">
        <v>594.039464754717</v>
      </c>
      <c r="D20" s="24">
        <v>0.186182429797088</v>
      </c>
      <c r="E20" s="25">
        <v>661.612747169809</v>
      </c>
      <c r="F20" s="25">
        <v>545.202172641509</v>
      </c>
      <c r="G20" s="24">
        <v>0.2135181779711</v>
      </c>
      <c r="H20" s="28">
        <v>46.5678245283019</v>
      </c>
      <c r="I20" s="28">
        <v>584.150911320754</v>
      </c>
      <c r="J20" s="25">
        <v>0</v>
      </c>
      <c r="K20" s="28">
        <v>26.9089349056604</v>
      </c>
      <c r="L20" s="28">
        <v>2.97223113207547</v>
      </c>
      <c r="M20" s="28">
        <v>58.3521632075471</v>
      </c>
      <c r="N20" s="28">
        <v>0</v>
      </c>
      <c r="O20" s="28">
        <v>14.1396075471698</v>
      </c>
      <c r="P20" s="27">
        <v>4.57778773584906</v>
      </c>
      <c r="Q20" s="27">
        <v>43.0264285283019</v>
      </c>
      <c r="R20" s="27">
        <v>48.8372921132075</v>
      </c>
      <c r="S20" s="32">
        <v>-0.118984147840051</v>
      </c>
      <c r="T20" s="25">
        <v>0</v>
      </c>
      <c r="U20" s="25">
        <v>23.1482185482264</v>
      </c>
      <c r="V20" s="25">
        <v>7.74475713509434</v>
      </c>
      <c r="W20" s="25">
        <v>12.1334528449811</v>
      </c>
    </row>
    <row r="21" s="1" customFormat="1" ht="27.75" customHeight="1" spans="1:23">
      <c r="A21" s="26" t="s">
        <v>45</v>
      </c>
      <c r="B21" s="23">
        <v>1128.99977645282</v>
      </c>
      <c r="C21" s="23">
        <v>1142.47882883018</v>
      </c>
      <c r="D21" s="24">
        <v>-0.0117980762857225</v>
      </c>
      <c r="E21" s="25">
        <v>1053.48518301886</v>
      </c>
      <c r="F21" s="25">
        <v>1095.04520849056</v>
      </c>
      <c r="G21" s="24">
        <v>-0.0379527942311976</v>
      </c>
      <c r="H21" s="28">
        <v>24.0407471698113</v>
      </c>
      <c r="I21" s="28">
        <v>918.34272547169</v>
      </c>
      <c r="J21" s="25">
        <v>0</v>
      </c>
      <c r="K21" s="28">
        <v>14.9330773584906</v>
      </c>
      <c r="L21" s="28">
        <v>7.44102169811321</v>
      </c>
      <c r="M21" s="28">
        <v>98.6057915094341</v>
      </c>
      <c r="N21" s="28">
        <v>0</v>
      </c>
      <c r="O21" s="28">
        <v>16.7268735849057</v>
      </c>
      <c r="P21" s="27">
        <v>12.2680245283019</v>
      </c>
      <c r="Q21" s="27">
        <v>75.5145934339622</v>
      </c>
      <c r="R21" s="27">
        <v>47.4336203396226</v>
      </c>
      <c r="S21" s="32">
        <v>0.592005689072036</v>
      </c>
      <c r="T21" s="25">
        <v>0</v>
      </c>
      <c r="U21" s="25">
        <v>40.6268512674717</v>
      </c>
      <c r="V21" s="25">
        <v>13.5926268181132</v>
      </c>
      <c r="W21" s="25">
        <v>21.2951153483773</v>
      </c>
    </row>
    <row r="22" s="1" customFormat="1" ht="27.75" customHeight="1" spans="1:23">
      <c r="A22" s="26" t="s">
        <v>46</v>
      </c>
      <c r="B22" s="23">
        <v>503.085213962264</v>
      </c>
      <c r="C22" s="23">
        <v>660.41615045283</v>
      </c>
      <c r="D22" s="24">
        <v>-0.238229995409241</v>
      </c>
      <c r="E22" s="25">
        <v>469.547738207547</v>
      </c>
      <c r="F22" s="25">
        <v>507.710290566037</v>
      </c>
      <c r="G22" s="24">
        <v>-0.0751660012956288</v>
      </c>
      <c r="H22" s="28">
        <v>5.42290660377359</v>
      </c>
      <c r="I22" s="28">
        <v>412.946408962263</v>
      </c>
      <c r="J22" s="25">
        <v>0</v>
      </c>
      <c r="K22" s="28">
        <v>4.15870188679245</v>
      </c>
      <c r="L22" s="28">
        <v>13.3912216981132</v>
      </c>
      <c r="M22" s="28">
        <v>42.5157132075472</v>
      </c>
      <c r="N22" s="28">
        <v>0</v>
      </c>
      <c r="O22" s="28">
        <v>1.05397735849057</v>
      </c>
      <c r="P22" s="27">
        <v>0.752648113207547</v>
      </c>
      <c r="Q22" s="27">
        <v>33.537475754717</v>
      </c>
      <c r="R22" s="27">
        <v>152.705859886792</v>
      </c>
      <c r="S22" s="32">
        <v>-0.780378593332438</v>
      </c>
      <c r="T22" s="25">
        <v>0</v>
      </c>
      <c r="U22" s="25">
        <v>18.0431619560377</v>
      </c>
      <c r="V22" s="25">
        <v>6.03674563584906</v>
      </c>
      <c r="W22" s="25">
        <v>9.45756816283019</v>
      </c>
    </row>
    <row r="23" s="1" customFormat="1" ht="27.75" customHeight="1" spans="1:23">
      <c r="A23" s="26" t="s">
        <v>47</v>
      </c>
      <c r="B23" s="23">
        <v>152.536265490566</v>
      </c>
      <c r="C23" s="23">
        <v>153.397205679245</v>
      </c>
      <c r="D23" s="24">
        <v>-0.0056124893857552</v>
      </c>
      <c r="E23" s="25">
        <v>145.772020754717</v>
      </c>
      <c r="F23" s="25">
        <v>147.366850943396</v>
      </c>
      <c r="G23" s="24">
        <v>-0.01082217729747</v>
      </c>
      <c r="H23" s="28">
        <v>6.90216509433962</v>
      </c>
      <c r="I23" s="28">
        <v>128.072725471698</v>
      </c>
      <c r="J23" s="25">
        <v>0</v>
      </c>
      <c r="K23" s="28">
        <v>5.16507358490566</v>
      </c>
      <c r="L23" s="28">
        <v>1.33982830188679</v>
      </c>
      <c r="M23" s="28">
        <v>15.9908056603774</v>
      </c>
      <c r="N23" s="28">
        <v>0</v>
      </c>
      <c r="O23" s="28">
        <v>0.750260377358491</v>
      </c>
      <c r="P23" s="27">
        <v>0</v>
      </c>
      <c r="Q23" s="27">
        <v>6.76424473584906</v>
      </c>
      <c r="R23" s="27">
        <v>6.03035473584906</v>
      </c>
      <c r="S23" s="32">
        <v>0.121699308274054</v>
      </c>
      <c r="T23" s="25">
        <v>0</v>
      </c>
      <c r="U23" s="25">
        <v>3.63916366788679</v>
      </c>
      <c r="V23" s="25">
        <v>1.21756405245283</v>
      </c>
      <c r="W23" s="25">
        <v>1.90751701550943</v>
      </c>
    </row>
    <row r="24" s="1" customFormat="1" ht="27.75" customHeight="1" spans="1:23">
      <c r="A24" s="26" t="s">
        <v>48</v>
      </c>
      <c r="B24" s="23">
        <v>369.574108754718</v>
      </c>
      <c r="C24" s="23">
        <v>316.571077301887</v>
      </c>
      <c r="D24" s="24">
        <v>0.167428534231782</v>
      </c>
      <c r="E24" s="25">
        <v>277.17773254717</v>
      </c>
      <c r="F24" s="25">
        <v>230.529147169811</v>
      </c>
      <c r="G24" s="24">
        <v>0.202354391841811</v>
      </c>
      <c r="H24" s="28">
        <v>30.4015896226415</v>
      </c>
      <c r="I24" s="28">
        <v>241.639475943396</v>
      </c>
      <c r="J24" s="25">
        <v>0</v>
      </c>
      <c r="K24" s="28">
        <v>25.8219924528302</v>
      </c>
      <c r="L24" s="28">
        <v>3.13115377358491</v>
      </c>
      <c r="M24" s="28">
        <v>27.6560481132075</v>
      </c>
      <c r="N24" s="28">
        <v>0</v>
      </c>
      <c r="O24" s="28">
        <v>3.46939622641509</v>
      </c>
      <c r="P24" s="27">
        <v>0.986054716981132</v>
      </c>
      <c r="Q24" s="27">
        <v>92.3963762075481</v>
      </c>
      <c r="R24" s="27">
        <v>86.0419301320755</v>
      </c>
      <c r="S24" s="32">
        <v>0.0738529001583124</v>
      </c>
      <c r="T24" s="25">
        <v>0</v>
      </c>
      <c r="U24" s="25">
        <v>49.7092503996609</v>
      </c>
      <c r="V24" s="25">
        <v>16.6313477173587</v>
      </c>
      <c r="W24" s="25">
        <v>26.0557780905286</v>
      </c>
    </row>
    <row r="25" s="1" customFormat="1" ht="27.75" customHeight="1" spans="1:23">
      <c r="A25" s="26" t="s">
        <v>49</v>
      </c>
      <c r="B25" s="23">
        <v>263.019738811321</v>
      </c>
      <c r="C25" s="23">
        <v>158.291477018868</v>
      </c>
      <c r="D25" s="24">
        <v>0.661616555514039</v>
      </c>
      <c r="E25" s="25">
        <v>219.120658018868</v>
      </c>
      <c r="F25" s="25">
        <v>149.786387735849</v>
      </c>
      <c r="G25" s="24">
        <v>0.462887658425218</v>
      </c>
      <c r="H25" s="28">
        <v>4.24988962264151</v>
      </c>
      <c r="I25" s="28">
        <v>190.300018396226</v>
      </c>
      <c r="J25" s="25">
        <v>0</v>
      </c>
      <c r="K25" s="28">
        <v>2.23988018867924</v>
      </c>
      <c r="L25" s="28">
        <v>0.274289622641509</v>
      </c>
      <c r="M25" s="28">
        <v>25.0963169811321</v>
      </c>
      <c r="N25" s="28">
        <v>0</v>
      </c>
      <c r="O25" s="28">
        <v>1.4257641509434</v>
      </c>
      <c r="P25" s="27">
        <v>2.02426886792453</v>
      </c>
      <c r="Q25" s="27">
        <v>43.8990807924528</v>
      </c>
      <c r="R25" s="27">
        <v>8.50508928301887</v>
      </c>
      <c r="S25" s="32">
        <v>4.16150734362085</v>
      </c>
      <c r="T25" s="25">
        <v>0</v>
      </c>
      <c r="U25" s="25">
        <v>23.6177054663396</v>
      </c>
      <c r="V25" s="25">
        <v>7.90183454264151</v>
      </c>
      <c r="W25" s="25">
        <v>12.3795407834717</v>
      </c>
    </row>
    <row r="26" s="1" customFormat="1" ht="27.75" customHeight="1" spans="1:23">
      <c r="A26" s="29" t="s">
        <v>80</v>
      </c>
      <c r="B26" s="23">
        <v>19890.639353</v>
      </c>
      <c r="C26" s="23">
        <v>19014.6937608113</v>
      </c>
      <c r="D26" s="24">
        <v>0.0460667735808593</v>
      </c>
      <c r="E26" s="25">
        <v>17359.071188</v>
      </c>
      <c r="F26" s="25">
        <v>16943.4905882264</v>
      </c>
      <c r="G26" s="24">
        <v>0.0245274489108138</v>
      </c>
      <c r="H26" s="28">
        <v>2839.77511145325</v>
      </c>
      <c r="I26" s="115">
        <v>15197.1825048877</v>
      </c>
      <c r="J26" s="28">
        <v>2.41644249820349</v>
      </c>
      <c r="K26" s="28">
        <v>2321.14729794731</v>
      </c>
      <c r="L26" s="28">
        <v>337.654009909189</v>
      </c>
      <c r="M26" s="28">
        <v>1463.41556910315</v>
      </c>
      <c r="N26" s="111">
        <v>2.16877105407715</v>
      </c>
      <c r="O26" s="28">
        <v>209.9</v>
      </c>
      <c r="P26" s="27">
        <v>146.352264801788</v>
      </c>
      <c r="Q26" s="27">
        <v>2531.568165</v>
      </c>
      <c r="R26" s="27">
        <v>2071.20317258491</v>
      </c>
      <c r="S26" s="32">
        <v>0.222269354599602</v>
      </c>
      <c r="T26" s="25">
        <v>0</v>
      </c>
      <c r="U26" s="114">
        <v>1361.98367277</v>
      </c>
      <c r="V26" s="27">
        <v>455.6822697</v>
      </c>
      <c r="W26" s="25">
        <v>713.90222253</v>
      </c>
    </row>
  </sheetData>
  <mergeCells count="12">
    <mergeCell ref="A2:W2"/>
    <mergeCell ref="A3:W3"/>
    <mergeCell ref="B4:W4"/>
    <mergeCell ref="E5:P5"/>
    <mergeCell ref="Q5:W5"/>
    <mergeCell ref="A4:A7"/>
    <mergeCell ref="B5:B7"/>
    <mergeCell ref="D5:D7"/>
    <mergeCell ref="E6:E7"/>
    <mergeCell ref="G6:G7"/>
    <mergeCell ref="Q6:Q7"/>
    <mergeCell ref="S6:S7"/>
  </mergeCells>
  <pageMargins left="0.75" right="0.75" top="1" bottom="1" header="0.511805555555556" footer="0.511805555555556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zoomScale="70" zoomScaleNormal="70" workbookViewId="0">
      <selection activeCell="A1" sqref="$A1:$XFD1048576"/>
    </sheetView>
  </sheetViews>
  <sheetFormatPr defaultColWidth="9" defaultRowHeight="14.25"/>
  <cols>
    <col min="1" max="1" width="8.125" style="1" customWidth="1"/>
    <col min="2" max="3" width="9.5" style="1" customWidth="1"/>
    <col min="4" max="4" width="7.875" style="1" customWidth="1"/>
    <col min="5" max="10" width="7.75" style="1" customWidth="1"/>
    <col min="11" max="11" width="10.125" style="1" customWidth="1"/>
    <col min="12" max="12" width="9" style="1" customWidth="1"/>
    <col min="13" max="13" width="8.625" style="1" customWidth="1"/>
    <col min="14" max="16" width="7.75" style="1" customWidth="1"/>
    <col min="17" max="23" width="7.875" style="1" customWidth="1"/>
    <col min="24" max="16384" width="9" style="1"/>
  </cols>
  <sheetData>
    <row r="1" s="1" customFormat="1" ht="30" customHeight="1" spans="1:20">
      <c r="A1" s="3" t="s">
        <v>52</v>
      </c>
      <c r="Q1" s="30" t="s">
        <v>146</v>
      </c>
      <c r="R1" s="30"/>
      <c r="S1" s="30" t="s">
        <v>147</v>
      </c>
      <c r="T1" s="30" t="s">
        <v>148</v>
      </c>
    </row>
    <row r="2" s="1" customFormat="1" ht="27.75" customHeight="1" spans="1:23">
      <c r="A2" s="34" t="s">
        <v>157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="1" customFormat="1" ht="27.75" customHeight="1" spans="1:23">
      <c r="A3" s="35" t="s">
        <v>188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="1" customFormat="1" ht="27.75" customHeight="1" spans="1:23">
      <c r="A4" s="8" t="s">
        <v>55</v>
      </c>
      <c r="B4" s="36" t="s">
        <v>56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="1" customFormat="1" ht="27.75" customHeight="1" spans="1:23">
      <c r="A5" s="12"/>
      <c r="B5" s="13" t="s">
        <v>83</v>
      </c>
      <c r="C5" s="13"/>
      <c r="D5" s="13" t="s">
        <v>59</v>
      </c>
      <c r="E5" s="38" t="s">
        <v>60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 t="s">
        <v>61</v>
      </c>
      <c r="R5" s="38"/>
      <c r="S5" s="38"/>
      <c r="T5" s="38"/>
      <c r="U5" s="38"/>
      <c r="V5" s="38"/>
      <c r="W5" s="38"/>
    </row>
    <row r="6" s="1" customFormat="1" ht="27.75" customHeight="1" spans="1:23">
      <c r="A6" s="12"/>
      <c r="B6" s="13"/>
      <c r="C6" s="13"/>
      <c r="D6" s="13"/>
      <c r="E6" s="39" t="s">
        <v>62</v>
      </c>
      <c r="F6" s="40"/>
      <c r="G6" s="40" t="s">
        <v>63</v>
      </c>
      <c r="H6" s="41" t="s">
        <v>64</v>
      </c>
      <c r="I6" s="41" t="s">
        <v>65</v>
      </c>
      <c r="J6" s="41" t="s">
        <v>66</v>
      </c>
      <c r="K6" s="41" t="s">
        <v>67</v>
      </c>
      <c r="L6" s="41" t="s">
        <v>68</v>
      </c>
      <c r="M6" s="41" t="s">
        <v>69</v>
      </c>
      <c r="N6" s="41" t="s">
        <v>70</v>
      </c>
      <c r="O6" s="41" t="s">
        <v>71</v>
      </c>
      <c r="P6" s="41" t="s">
        <v>72</v>
      </c>
      <c r="Q6" s="39" t="s">
        <v>73</v>
      </c>
      <c r="R6" s="40"/>
      <c r="S6" s="40" t="s">
        <v>63</v>
      </c>
      <c r="T6" s="41" t="s">
        <v>74</v>
      </c>
      <c r="U6" s="41" t="s">
        <v>75</v>
      </c>
      <c r="V6" s="41" t="s">
        <v>76</v>
      </c>
      <c r="W6" s="41" t="s">
        <v>77</v>
      </c>
    </row>
    <row r="7" s="1" customFormat="1" ht="27.75" customHeight="1" spans="1:23">
      <c r="A7" s="19"/>
      <c r="B7" s="13"/>
      <c r="C7" s="13"/>
      <c r="D7" s="13"/>
      <c r="E7" s="39"/>
      <c r="F7" s="42"/>
      <c r="G7" s="42"/>
      <c r="H7" s="41" t="s">
        <v>78</v>
      </c>
      <c r="I7" s="41" t="s">
        <v>78</v>
      </c>
      <c r="J7" s="41" t="s">
        <v>78</v>
      </c>
      <c r="K7" s="41" t="s">
        <v>78</v>
      </c>
      <c r="L7" s="41" t="s">
        <v>78</v>
      </c>
      <c r="M7" s="41" t="s">
        <v>78</v>
      </c>
      <c r="N7" s="41" t="s">
        <v>78</v>
      </c>
      <c r="O7" s="41" t="s">
        <v>78</v>
      </c>
      <c r="P7" s="41" t="s">
        <v>78</v>
      </c>
      <c r="Q7" s="39"/>
      <c r="R7" s="42"/>
      <c r="S7" s="42"/>
      <c r="T7" s="41" t="s">
        <v>78</v>
      </c>
      <c r="U7" s="41" t="s">
        <v>78</v>
      </c>
      <c r="V7" s="41" t="s">
        <v>78</v>
      </c>
      <c r="W7" s="41" t="s">
        <v>78</v>
      </c>
    </row>
    <row r="8" s="1" customFormat="1" ht="27.75" customHeight="1" spans="1:23">
      <c r="A8" s="22" t="s">
        <v>79</v>
      </c>
      <c r="B8" s="27">
        <v>2233.59780411323</v>
      </c>
      <c r="C8" s="27">
        <v>1602.84863824529</v>
      </c>
      <c r="D8" s="24">
        <v>0.393517610345568</v>
      </c>
      <c r="E8" s="27">
        <v>2084.41909711323</v>
      </c>
      <c r="F8" s="27">
        <v>1455.36822724529</v>
      </c>
      <c r="G8" s="24">
        <v>0.432227980583716</v>
      </c>
      <c r="H8" s="27">
        <v>739.238069759712</v>
      </c>
      <c r="I8" s="27">
        <v>1799.6801184151</v>
      </c>
      <c r="J8" s="25"/>
      <c r="K8" s="27">
        <v>606.821945155426</v>
      </c>
      <c r="L8" s="27">
        <v>76.4402251378455</v>
      </c>
      <c r="M8" s="27">
        <v>175.42346749636</v>
      </c>
      <c r="N8" s="25">
        <v>0.667844022369385</v>
      </c>
      <c r="O8" s="27">
        <v>8.82446698113208</v>
      </c>
      <c r="P8" s="27">
        <v>14.4861217212605</v>
      </c>
      <c r="Q8" s="27">
        <v>149.178707</v>
      </c>
      <c r="R8" s="27">
        <v>147.480411</v>
      </c>
      <c r="S8" s="32">
        <v>0.0115154005096951</v>
      </c>
      <c r="T8" s="25">
        <v>0</v>
      </c>
      <c r="U8" s="25">
        <v>80.2581443659998</v>
      </c>
      <c r="V8" s="25">
        <v>26.8521672599999</v>
      </c>
      <c r="W8" s="25">
        <v>42.0683953739999</v>
      </c>
    </row>
    <row r="9" s="1" customFormat="1" ht="27.75" customHeight="1" spans="1:23">
      <c r="A9" s="26" t="s">
        <v>33</v>
      </c>
      <c r="B9" s="27">
        <v>325.558862886792</v>
      </c>
      <c r="C9" s="27">
        <v>278.504356169812</v>
      </c>
      <c r="D9" s="24">
        <v>0.168954293441249</v>
      </c>
      <c r="E9" s="27">
        <v>321.210326886792</v>
      </c>
      <c r="F9" s="27">
        <v>259.068422169812</v>
      </c>
      <c r="G9" s="24">
        <v>0.239866766456965</v>
      </c>
      <c r="H9" s="28">
        <v>38.5069896226415</v>
      </c>
      <c r="I9" s="28">
        <v>279.089899528302</v>
      </c>
      <c r="J9" s="25"/>
      <c r="K9" s="28">
        <v>36.1635943396226</v>
      </c>
      <c r="L9" s="28">
        <v>3.65313018867924</v>
      </c>
      <c r="M9" s="28">
        <v>37.0907367924529</v>
      </c>
      <c r="N9" s="28"/>
      <c r="O9" s="28">
        <v>1.02816509433962</v>
      </c>
      <c r="P9" s="27">
        <v>1.63143679245283</v>
      </c>
      <c r="Q9" s="27">
        <v>4.348536</v>
      </c>
      <c r="R9" s="27">
        <v>19.435934</v>
      </c>
      <c r="S9" s="32">
        <v>-0.776263080539376</v>
      </c>
      <c r="T9" s="25">
        <v>0</v>
      </c>
      <c r="U9" s="25">
        <v>2.339512368</v>
      </c>
      <c r="V9" s="25">
        <v>0.78273648</v>
      </c>
      <c r="W9" s="25">
        <v>1.226287152</v>
      </c>
    </row>
    <row r="10" s="1" customFormat="1" ht="27.75" customHeight="1" spans="1:23">
      <c r="A10" s="26" t="s">
        <v>34</v>
      </c>
      <c r="B10" s="27">
        <v>370.241934811317</v>
      </c>
      <c r="C10" s="27">
        <v>335.998945415094</v>
      </c>
      <c r="D10" s="24">
        <v>0.101913978789185</v>
      </c>
      <c r="E10" s="27">
        <v>349.208869811317</v>
      </c>
      <c r="F10" s="27">
        <v>298.909851415094</v>
      </c>
      <c r="G10" s="24">
        <v>0.168274876716501</v>
      </c>
      <c r="H10" s="28">
        <v>58.1216075471699</v>
      </c>
      <c r="I10" s="28">
        <v>264.181381132075</v>
      </c>
      <c r="J10" s="25">
        <v>1.67977358490566</v>
      </c>
      <c r="K10" s="28">
        <v>39.2508018867924</v>
      </c>
      <c r="L10" s="28">
        <v>7.65809811320755</v>
      </c>
      <c r="M10" s="28">
        <v>63.6845198113209</v>
      </c>
      <c r="N10" s="28"/>
      <c r="O10" s="28">
        <v>1.36227924528302</v>
      </c>
      <c r="P10" s="27">
        <v>13.7710264150943</v>
      </c>
      <c r="Q10" s="27">
        <v>21.033065</v>
      </c>
      <c r="R10" s="27">
        <v>37.089094</v>
      </c>
      <c r="S10" s="32">
        <v>-0.432904319528538</v>
      </c>
      <c r="T10" s="25">
        <v>0</v>
      </c>
      <c r="U10" s="25">
        <v>11.31578897</v>
      </c>
      <c r="V10" s="25">
        <v>3.7859517</v>
      </c>
      <c r="W10" s="25">
        <v>5.93132433</v>
      </c>
    </row>
    <row r="11" s="1" customFormat="1" ht="27.75" customHeight="1" spans="1:23">
      <c r="A11" s="26" t="s">
        <v>35</v>
      </c>
      <c r="B11" s="27">
        <v>89.4882326792453</v>
      </c>
      <c r="C11" s="27">
        <v>90.4919194339622</v>
      </c>
      <c r="D11" s="24">
        <v>-0.0110914517118776</v>
      </c>
      <c r="E11" s="27">
        <v>82.1295386792453</v>
      </c>
      <c r="F11" s="27">
        <v>85.9046094339622</v>
      </c>
      <c r="G11" s="24">
        <v>-0.0439449149421829</v>
      </c>
      <c r="H11" s="28">
        <v>8.29811603773585</v>
      </c>
      <c r="I11" s="28">
        <v>65.8074207547169</v>
      </c>
      <c r="J11" s="25"/>
      <c r="K11" s="28">
        <v>6.26080754716981</v>
      </c>
      <c r="L11" s="28">
        <v>0</v>
      </c>
      <c r="M11" s="28">
        <v>17.5766075471698</v>
      </c>
      <c r="N11" s="28"/>
      <c r="O11" s="28">
        <v>0</v>
      </c>
      <c r="P11" s="27">
        <v>0.801611320754717</v>
      </c>
      <c r="Q11" s="27">
        <v>7.358694</v>
      </c>
      <c r="R11" s="27">
        <v>4.58731</v>
      </c>
      <c r="S11" s="32">
        <v>0.604141424930951</v>
      </c>
      <c r="T11" s="25">
        <v>0</v>
      </c>
      <c r="U11" s="25">
        <v>3.958977372</v>
      </c>
      <c r="V11" s="25">
        <v>1.32456492</v>
      </c>
      <c r="W11" s="25">
        <v>2.075151708</v>
      </c>
    </row>
    <row r="12" s="1" customFormat="1" ht="27.75" customHeight="1" spans="1:23">
      <c r="A12" s="26" t="s">
        <v>36</v>
      </c>
      <c r="B12" s="27">
        <v>345.610192018865</v>
      </c>
      <c r="C12" s="27">
        <v>289.244406867918</v>
      </c>
      <c r="D12" s="24">
        <v>0.19487251546643</v>
      </c>
      <c r="E12" s="27">
        <v>337.087483018865</v>
      </c>
      <c r="F12" s="27">
        <v>280.116218867918</v>
      </c>
      <c r="G12" s="24">
        <v>0.203384382315293</v>
      </c>
      <c r="H12" s="28">
        <v>8.73817547169812</v>
      </c>
      <c r="I12" s="28">
        <v>277.269785849055</v>
      </c>
      <c r="J12" s="25"/>
      <c r="K12" s="28">
        <v>4.93331886792453</v>
      </c>
      <c r="L12" s="28">
        <v>3.38427641509434</v>
      </c>
      <c r="M12" s="28">
        <v>50.6093886792454</v>
      </c>
      <c r="N12" s="28"/>
      <c r="O12" s="28">
        <v>3.53936132075472</v>
      </c>
      <c r="P12" s="27">
        <v>2.20783301886792</v>
      </c>
      <c r="Q12" s="27">
        <v>8.522709</v>
      </c>
      <c r="R12" s="27">
        <v>9.128188</v>
      </c>
      <c r="S12" s="32">
        <v>-0.0663306890699448</v>
      </c>
      <c r="T12" s="25">
        <v>0</v>
      </c>
      <c r="U12" s="25">
        <v>4.585217442</v>
      </c>
      <c r="V12" s="25">
        <v>1.53408762</v>
      </c>
      <c r="W12" s="25">
        <v>2.403403938</v>
      </c>
    </row>
    <row r="13" s="1" customFormat="1" ht="27.75" customHeight="1" spans="1:23">
      <c r="A13" s="26" t="s">
        <v>37</v>
      </c>
      <c r="B13" s="27">
        <v>246.641347377358</v>
      </c>
      <c r="C13" s="27">
        <v>154.481406377359</v>
      </c>
      <c r="D13" s="24">
        <v>0.596576268699138</v>
      </c>
      <c r="E13" s="27">
        <v>182.761110377358</v>
      </c>
      <c r="F13" s="27">
        <v>139.349960377359</v>
      </c>
      <c r="G13" s="24">
        <v>0.311526102213756</v>
      </c>
      <c r="H13" s="28">
        <v>3.99034056603774</v>
      </c>
      <c r="I13" s="28">
        <v>154.160582075472</v>
      </c>
      <c r="J13" s="25"/>
      <c r="K13" s="28">
        <v>2.40731132075472</v>
      </c>
      <c r="L13" s="28">
        <v>4.6142858490566</v>
      </c>
      <c r="M13" s="28">
        <v>17.338841509434</v>
      </c>
      <c r="N13" s="28"/>
      <c r="O13" s="28">
        <v>1.19892735849057</v>
      </c>
      <c r="P13" s="27">
        <v>5.65250660377358</v>
      </c>
      <c r="Q13" s="27">
        <v>63.880237</v>
      </c>
      <c r="R13" s="27">
        <v>15.131446</v>
      </c>
      <c r="S13" s="32">
        <v>3.2216875373312</v>
      </c>
      <c r="T13" s="25">
        <v>0</v>
      </c>
      <c r="U13" s="25">
        <v>34.367567506</v>
      </c>
      <c r="V13" s="25">
        <v>11.49844266</v>
      </c>
      <c r="W13" s="25">
        <v>18.014226834</v>
      </c>
    </row>
    <row r="14" s="1" customFormat="1" ht="27.75" customHeight="1" spans="1:23">
      <c r="A14" s="26" t="s">
        <v>38</v>
      </c>
      <c r="B14" s="27">
        <v>745.271907415094</v>
      </c>
      <c r="C14" s="27">
        <v>423.396597150943</v>
      </c>
      <c r="D14" s="24">
        <v>0.760221769447524</v>
      </c>
      <c r="E14" s="27">
        <v>282.616026415094</v>
      </c>
      <c r="F14" s="27">
        <v>105.417139150943</v>
      </c>
      <c r="G14" s="24">
        <v>1.68093052696512</v>
      </c>
      <c r="H14" s="28">
        <v>146.14001509434</v>
      </c>
      <c r="I14" s="28">
        <v>110.204601886792</v>
      </c>
      <c r="J14" s="25"/>
      <c r="K14" s="28">
        <v>10.9568528301887</v>
      </c>
      <c r="L14" s="28">
        <v>1.68563962264151</v>
      </c>
      <c r="M14" s="28">
        <v>28.5433122641509</v>
      </c>
      <c r="N14" s="28"/>
      <c r="O14" s="28">
        <v>140.278076415094</v>
      </c>
      <c r="P14" s="27">
        <v>0.753220754716981</v>
      </c>
      <c r="Q14" s="27">
        <v>462.655881</v>
      </c>
      <c r="R14" s="27">
        <v>317.979458</v>
      </c>
      <c r="S14" s="32">
        <v>0.454986696027389</v>
      </c>
      <c r="T14" s="25">
        <v>0</v>
      </c>
      <c r="U14" s="25">
        <v>248.908863978</v>
      </c>
      <c r="V14" s="25">
        <v>83.27805858</v>
      </c>
      <c r="W14" s="25">
        <v>130.468958442</v>
      </c>
    </row>
    <row r="15" s="1" customFormat="1" ht="27.75" customHeight="1" spans="1:23">
      <c r="A15" s="26" t="s">
        <v>39</v>
      </c>
      <c r="B15" s="27">
        <v>75.0222606226416</v>
      </c>
      <c r="C15" s="27">
        <v>67.0493408301887</v>
      </c>
      <c r="D15" s="24">
        <v>0.118911233037255</v>
      </c>
      <c r="E15" s="27">
        <v>71.3292146226416</v>
      </c>
      <c r="F15" s="27">
        <v>58.2613528301887</v>
      </c>
      <c r="G15" s="24">
        <v>0.224297259806876</v>
      </c>
      <c r="H15" s="28">
        <v>6.16468773584906</v>
      </c>
      <c r="I15" s="28">
        <v>58.0089070754717</v>
      </c>
      <c r="J15" s="25"/>
      <c r="K15" s="28">
        <v>4.29488962264151</v>
      </c>
      <c r="L15" s="28">
        <v>0.758453773584906</v>
      </c>
      <c r="M15" s="28">
        <v>12.0075650943396</v>
      </c>
      <c r="N15" s="28"/>
      <c r="O15" s="28">
        <v>0</v>
      </c>
      <c r="P15" s="27">
        <v>0.554288679245283</v>
      </c>
      <c r="Q15" s="27">
        <v>3.693046</v>
      </c>
      <c r="R15" s="27">
        <v>8.787988</v>
      </c>
      <c r="S15" s="32">
        <v>-0.579762057026022</v>
      </c>
      <c r="T15" s="25">
        <v>0</v>
      </c>
      <c r="U15" s="25">
        <v>1.986858748</v>
      </c>
      <c r="V15" s="25">
        <v>0.66474828</v>
      </c>
      <c r="W15" s="25">
        <v>1.041438972</v>
      </c>
    </row>
    <row r="16" s="1" customFormat="1" ht="27.75" customHeight="1" spans="1:23">
      <c r="A16" s="26" t="s">
        <v>40</v>
      </c>
      <c r="B16" s="27">
        <v>910.998303641499</v>
      </c>
      <c r="C16" s="27">
        <v>964.3678805849</v>
      </c>
      <c r="D16" s="24">
        <v>-0.0553415123189632</v>
      </c>
      <c r="E16" s="27">
        <v>898.289797641499</v>
      </c>
      <c r="F16" s="27">
        <v>953.3513735849</v>
      </c>
      <c r="G16" s="24">
        <v>-0.0577558049099492</v>
      </c>
      <c r="H16" s="28">
        <v>167.210177358491</v>
      </c>
      <c r="I16" s="28">
        <v>714.250908962258</v>
      </c>
      <c r="J16" s="25"/>
      <c r="K16" s="28">
        <v>145.259014150944</v>
      </c>
      <c r="L16" s="28">
        <v>12.7364009433962</v>
      </c>
      <c r="M16" s="28">
        <v>164.001173584906</v>
      </c>
      <c r="N16" s="28"/>
      <c r="O16" s="28">
        <v>4.10582264150943</v>
      </c>
      <c r="P16" s="27">
        <v>4.08055566037736</v>
      </c>
      <c r="Q16" s="27">
        <v>12.708506</v>
      </c>
      <c r="R16" s="27">
        <v>11.016507</v>
      </c>
      <c r="S16" s="32">
        <v>0.153587611753889</v>
      </c>
      <c r="T16" s="25">
        <v>0</v>
      </c>
      <c r="U16" s="25">
        <v>6.837176228</v>
      </c>
      <c r="V16" s="25">
        <v>2.28753108</v>
      </c>
      <c r="W16" s="25">
        <v>3.583798692</v>
      </c>
    </row>
    <row r="17" s="1" customFormat="1" ht="27.75" customHeight="1" spans="1:23">
      <c r="A17" s="26" t="s">
        <v>41</v>
      </c>
      <c r="B17" s="27">
        <v>107.389073528302</v>
      </c>
      <c r="C17" s="27">
        <v>150.764284603774</v>
      </c>
      <c r="D17" s="24">
        <v>-0.287702164935595</v>
      </c>
      <c r="E17" s="27">
        <v>96.4375995283017</v>
      </c>
      <c r="F17" s="27">
        <v>93.8552566037736</v>
      </c>
      <c r="G17" s="24">
        <v>0.0275141000938277</v>
      </c>
      <c r="H17" s="28">
        <v>2.77197547169811</v>
      </c>
      <c r="I17" s="28">
        <v>76.9172806603772</v>
      </c>
      <c r="J17" s="25"/>
      <c r="K17" s="28">
        <v>1.51536037735849</v>
      </c>
      <c r="L17" s="28">
        <v>2.09747924528302</v>
      </c>
      <c r="M17" s="28">
        <v>15.781337735849</v>
      </c>
      <c r="N17" s="28"/>
      <c r="O17" s="28">
        <v>0</v>
      </c>
      <c r="P17" s="27">
        <v>1.29576037735849</v>
      </c>
      <c r="Q17" s="27">
        <v>10.951474</v>
      </c>
      <c r="R17" s="27">
        <v>56.909028</v>
      </c>
      <c r="S17" s="32">
        <v>-0.807561745739182</v>
      </c>
      <c r="T17" s="25">
        <v>0</v>
      </c>
      <c r="U17" s="25">
        <v>5.891893012</v>
      </c>
      <c r="V17" s="25">
        <v>1.97126532</v>
      </c>
      <c r="W17" s="25">
        <v>3.088315668</v>
      </c>
    </row>
    <row r="18" s="1" customFormat="1" ht="27.75" customHeight="1" spans="1:23">
      <c r="A18" s="26" t="s">
        <v>42</v>
      </c>
      <c r="B18" s="27">
        <v>426.826958075472</v>
      </c>
      <c r="C18" s="27">
        <v>398.456008283019</v>
      </c>
      <c r="D18" s="24">
        <v>0.0712022135510153</v>
      </c>
      <c r="E18" s="27">
        <v>80.8343320754717</v>
      </c>
      <c r="F18" s="27">
        <v>66.5995202830189</v>
      </c>
      <c r="G18" s="24">
        <v>0.213737452341413</v>
      </c>
      <c r="H18" s="28">
        <v>9.54091981132076</v>
      </c>
      <c r="I18" s="28">
        <v>58.8609990566037</v>
      </c>
      <c r="J18" s="25"/>
      <c r="K18" s="28">
        <v>5.28632735849057</v>
      </c>
      <c r="L18" s="28">
        <v>3.82358867924528</v>
      </c>
      <c r="M18" s="28">
        <v>18.2266433962264</v>
      </c>
      <c r="N18" s="28"/>
      <c r="O18" s="28">
        <v>0</v>
      </c>
      <c r="P18" s="27">
        <v>0.755482075471698</v>
      </c>
      <c r="Q18" s="27">
        <v>345.992626</v>
      </c>
      <c r="R18" s="27">
        <v>331.856488</v>
      </c>
      <c r="S18" s="32">
        <v>0.0425971421718896</v>
      </c>
      <c r="T18" s="25">
        <v>0</v>
      </c>
      <c r="U18" s="25">
        <v>186.144032788</v>
      </c>
      <c r="V18" s="25">
        <v>62.27867268</v>
      </c>
      <c r="W18" s="25">
        <v>97.569920532</v>
      </c>
    </row>
    <row r="19" s="1" customFormat="1" ht="27.75" customHeight="1" spans="1:23">
      <c r="A19" s="26" t="s">
        <v>43</v>
      </c>
      <c r="B19" s="27">
        <v>26.7454411886793</v>
      </c>
      <c r="C19" s="27">
        <v>17.4719212264151</v>
      </c>
      <c r="D19" s="24">
        <v>0.530767042850667</v>
      </c>
      <c r="E19" s="27">
        <v>23.9444301886793</v>
      </c>
      <c r="F19" s="27">
        <v>15.6386962264151</v>
      </c>
      <c r="G19" s="24">
        <v>0.531101432115233</v>
      </c>
      <c r="H19" s="28">
        <v>0</v>
      </c>
      <c r="I19" s="28">
        <v>19.6946283018868</v>
      </c>
      <c r="J19" s="25"/>
      <c r="K19" s="28">
        <v>0</v>
      </c>
      <c r="L19" s="28">
        <v>0.287429245283019</v>
      </c>
      <c r="M19" s="28">
        <v>3.5738641509434</v>
      </c>
      <c r="N19" s="28"/>
      <c r="O19" s="28">
        <v>0</v>
      </c>
      <c r="P19" s="27">
        <v>0.388508490566038</v>
      </c>
      <c r="Q19" s="27">
        <v>2.801011</v>
      </c>
      <c r="R19" s="27">
        <v>1.833225</v>
      </c>
      <c r="S19" s="32">
        <v>0.52791446767309</v>
      </c>
      <c r="T19" s="25">
        <v>0</v>
      </c>
      <c r="U19" s="113">
        <v>1.506943918</v>
      </c>
      <c r="V19" s="25">
        <v>0.50418198</v>
      </c>
      <c r="W19" s="25">
        <v>0.789885102</v>
      </c>
    </row>
    <row r="20" s="1" customFormat="1" ht="27.75" customHeight="1" spans="1:23">
      <c r="A20" s="26" t="s">
        <v>44</v>
      </c>
      <c r="B20" s="27">
        <v>198.693548132075</v>
      </c>
      <c r="C20" s="27">
        <v>161.159491622642</v>
      </c>
      <c r="D20" s="24">
        <v>0.232900067700142</v>
      </c>
      <c r="E20" s="27">
        <v>190.277581132075</v>
      </c>
      <c r="F20" s="27">
        <v>143.659589622642</v>
      </c>
      <c r="G20" s="24">
        <v>0.324503164960221</v>
      </c>
      <c r="H20" s="28">
        <v>19.8664179245283</v>
      </c>
      <c r="I20" s="28">
        <v>148.47963490566</v>
      </c>
      <c r="J20" s="25"/>
      <c r="K20" s="28">
        <v>5.75919716981132</v>
      </c>
      <c r="L20" s="28">
        <v>2.28315849056604</v>
      </c>
      <c r="M20" s="28">
        <v>29.3313547169811</v>
      </c>
      <c r="N20" s="28"/>
      <c r="O20" s="28">
        <v>9.31798301886792</v>
      </c>
      <c r="P20" s="27">
        <v>2.52353396226415</v>
      </c>
      <c r="Q20" s="27">
        <v>8.415967</v>
      </c>
      <c r="R20" s="27">
        <v>17.499902</v>
      </c>
      <c r="S20" s="32">
        <v>-0.519084906875478</v>
      </c>
      <c r="T20" s="25">
        <v>0</v>
      </c>
      <c r="U20" s="25">
        <v>4.527790246</v>
      </c>
      <c r="V20" s="25">
        <v>1.51487406</v>
      </c>
      <c r="W20" s="25">
        <v>2.373302694</v>
      </c>
    </row>
    <row r="21" s="1" customFormat="1" ht="27.75" customHeight="1" spans="1:23">
      <c r="A21" s="26" t="s">
        <v>45</v>
      </c>
      <c r="B21" s="27">
        <v>323.522771773583</v>
      </c>
      <c r="C21" s="27">
        <v>267.018282377359</v>
      </c>
      <c r="D21" s="24">
        <v>0.211612811276983</v>
      </c>
      <c r="E21" s="27">
        <v>306.152603773583</v>
      </c>
      <c r="F21" s="27">
        <v>253.007460377359</v>
      </c>
      <c r="G21" s="24">
        <v>0.210053661330613</v>
      </c>
      <c r="H21" s="28">
        <v>14.604541509434</v>
      </c>
      <c r="I21" s="28">
        <v>241.812002830188</v>
      </c>
      <c r="J21" s="25"/>
      <c r="K21" s="28">
        <v>7.8356</v>
      </c>
      <c r="L21" s="28">
        <v>1.81653018867925</v>
      </c>
      <c r="M21" s="28">
        <v>44.8987094339624</v>
      </c>
      <c r="N21" s="28"/>
      <c r="O21" s="28">
        <v>13.0386990566038</v>
      </c>
      <c r="P21" s="27">
        <v>4.77388867924528</v>
      </c>
      <c r="Q21" s="27">
        <v>17.370168</v>
      </c>
      <c r="R21" s="27">
        <v>14.010822</v>
      </c>
      <c r="S21" s="32">
        <v>0.239767945092729</v>
      </c>
      <c r="T21" s="25">
        <v>0</v>
      </c>
      <c r="U21" s="25">
        <v>9.345150384</v>
      </c>
      <c r="V21" s="25">
        <v>3.12663024</v>
      </c>
      <c r="W21" s="25">
        <v>4.898387376</v>
      </c>
    </row>
    <row r="22" s="1" customFormat="1" ht="27.75" customHeight="1" spans="1:23">
      <c r="A22" s="26" t="s">
        <v>46</v>
      </c>
      <c r="B22" s="27">
        <v>151.590179773585</v>
      </c>
      <c r="C22" s="27">
        <v>192.771418981132</v>
      </c>
      <c r="D22" s="24">
        <v>-0.213627307539703</v>
      </c>
      <c r="E22" s="27">
        <v>144.250053773585</v>
      </c>
      <c r="F22" s="27">
        <v>133.271266981132</v>
      </c>
      <c r="G22" s="24">
        <v>0.0823792482891834</v>
      </c>
      <c r="H22" s="28">
        <v>1.20391886792453</v>
      </c>
      <c r="I22" s="28">
        <v>118.591751886792</v>
      </c>
      <c r="J22" s="25"/>
      <c r="K22" s="28">
        <v>0.380543396226415</v>
      </c>
      <c r="L22" s="28">
        <v>4.98136132075472</v>
      </c>
      <c r="M22" s="28">
        <v>19.2052226415094</v>
      </c>
      <c r="N22" s="28"/>
      <c r="O22" s="28">
        <v>0.791711320754717</v>
      </c>
      <c r="P22" s="27">
        <v>0.752648113207547</v>
      </c>
      <c r="Q22" s="27">
        <v>7.340126</v>
      </c>
      <c r="R22" s="27">
        <v>59.500152</v>
      </c>
      <c r="S22" s="32">
        <v>-0.876636852961317</v>
      </c>
      <c r="T22" s="25">
        <v>0</v>
      </c>
      <c r="U22" s="25">
        <v>3.948987788</v>
      </c>
      <c r="V22" s="25">
        <v>1.32122268</v>
      </c>
      <c r="W22" s="25">
        <v>2.069915532</v>
      </c>
    </row>
    <row r="23" s="1" customFormat="1" ht="27.75" customHeight="1" spans="1:23">
      <c r="A23" s="26" t="s">
        <v>47</v>
      </c>
      <c r="B23" s="27">
        <v>43.2840559433962</v>
      </c>
      <c r="C23" s="27">
        <v>39.5105073396227</v>
      </c>
      <c r="D23" s="24">
        <v>0.0955074702366405</v>
      </c>
      <c r="E23" s="27">
        <v>42.0972509433962</v>
      </c>
      <c r="F23" s="27">
        <v>38.0290443396227</v>
      </c>
      <c r="G23" s="24">
        <v>0.106976303886103</v>
      </c>
      <c r="H23" s="28">
        <v>2.03237830188679</v>
      </c>
      <c r="I23" s="28">
        <v>33.6631490566038</v>
      </c>
      <c r="J23" s="25"/>
      <c r="K23" s="28">
        <v>1.15649056603774</v>
      </c>
      <c r="L23" s="28">
        <v>0.803798113207547</v>
      </c>
      <c r="M23" s="28">
        <v>7.26164245283019</v>
      </c>
      <c r="N23" s="28"/>
      <c r="O23" s="28">
        <v>0.750260377358491</v>
      </c>
      <c r="P23" s="27">
        <v>0</v>
      </c>
      <c r="Q23" s="27">
        <v>1.186805</v>
      </c>
      <c r="R23" s="27">
        <v>1.481463</v>
      </c>
      <c r="S23" s="32">
        <v>-0.198896631235475</v>
      </c>
      <c r="T23" s="25">
        <v>0</v>
      </c>
      <c r="U23" s="25">
        <v>0.63850109</v>
      </c>
      <c r="V23" s="25">
        <v>0.2136249</v>
      </c>
      <c r="W23" s="25">
        <v>0.33467901</v>
      </c>
    </row>
    <row r="24" s="1" customFormat="1" ht="27.75" customHeight="1" spans="1:23">
      <c r="A24" s="26" t="s">
        <v>48</v>
      </c>
      <c r="B24" s="27">
        <v>97.1782898113208</v>
      </c>
      <c r="C24" s="27">
        <v>76.3254756226415</v>
      </c>
      <c r="D24" s="24">
        <v>0.273209095895806</v>
      </c>
      <c r="E24" s="27">
        <v>76.3542698113208</v>
      </c>
      <c r="F24" s="27">
        <v>52.1202896226415</v>
      </c>
      <c r="G24" s="24">
        <v>0.464962500479887</v>
      </c>
      <c r="H24" s="28">
        <v>8.68479433962264</v>
      </c>
      <c r="I24" s="28">
        <v>62.4761867924529</v>
      </c>
      <c r="J24" s="25"/>
      <c r="K24" s="28">
        <v>6.02527924528302</v>
      </c>
      <c r="L24" s="28">
        <v>0.41122641509434</v>
      </c>
      <c r="M24" s="28">
        <v>10.594570754717</v>
      </c>
      <c r="N24" s="28"/>
      <c r="O24" s="28">
        <v>2.03848301886792</v>
      </c>
      <c r="P24" s="27">
        <v>0.600934905660377</v>
      </c>
      <c r="Q24" s="27">
        <v>20.82402</v>
      </c>
      <c r="R24" s="27">
        <v>24.205186</v>
      </c>
      <c r="S24" s="32">
        <v>-0.13968766858474</v>
      </c>
      <c r="T24" s="25">
        <v>0</v>
      </c>
      <c r="U24" s="25">
        <v>11.20332276</v>
      </c>
      <c r="V24" s="25">
        <v>3.7483236</v>
      </c>
      <c r="W24" s="25">
        <v>5.87237364</v>
      </c>
    </row>
    <row r="25" s="1" customFormat="1" ht="27.75" customHeight="1" spans="1:23">
      <c r="A25" s="26" t="s">
        <v>49</v>
      </c>
      <c r="B25" s="27">
        <v>99.9487232075472</v>
      </c>
      <c r="C25" s="27">
        <v>47.2610998679246</v>
      </c>
      <c r="D25" s="24">
        <v>1.11482008431592</v>
      </c>
      <c r="E25" s="27">
        <v>69.1646382075472</v>
      </c>
      <c r="F25" s="27">
        <v>44.0110188679246</v>
      </c>
      <c r="G25" s="24">
        <v>0.571530039218308</v>
      </c>
      <c r="H25" s="28">
        <v>2.61505849056604</v>
      </c>
      <c r="I25" s="28">
        <v>53.8620778301887</v>
      </c>
      <c r="J25" s="25"/>
      <c r="K25" s="28">
        <v>1.31446981132075</v>
      </c>
      <c r="L25" s="28">
        <v>0</v>
      </c>
      <c r="M25" s="28">
        <v>12.8876650943396</v>
      </c>
      <c r="N25" s="28"/>
      <c r="O25" s="28">
        <v>1.4257641509434</v>
      </c>
      <c r="P25" s="27">
        <v>0.989131132075472</v>
      </c>
      <c r="Q25" s="27">
        <v>30.784085</v>
      </c>
      <c r="R25" s="27">
        <v>3.250081</v>
      </c>
      <c r="S25" s="32">
        <v>8.4717900876932</v>
      </c>
      <c r="T25" s="25">
        <v>0</v>
      </c>
      <c r="U25" s="25">
        <v>16.56183773</v>
      </c>
      <c r="V25" s="25">
        <v>5.5411353</v>
      </c>
      <c r="W25" s="25">
        <v>8.68111197</v>
      </c>
    </row>
    <row r="26" s="1" customFormat="1" ht="27.75" customHeight="1" spans="1:23">
      <c r="A26" s="29" t="s">
        <v>80</v>
      </c>
      <c r="B26" s="27">
        <v>6817.609887</v>
      </c>
      <c r="C26" s="27">
        <v>5557.121981</v>
      </c>
      <c r="D26" s="24">
        <v>0.226823868597748</v>
      </c>
      <c r="E26" s="27">
        <v>5638.564224</v>
      </c>
      <c r="F26" s="27">
        <v>4475.939298</v>
      </c>
      <c r="G26" s="24">
        <v>0.259749931488012</v>
      </c>
      <c r="H26" s="110">
        <v>1237.72818391066</v>
      </c>
      <c r="I26" s="110">
        <v>4537.011317</v>
      </c>
      <c r="J26" s="28">
        <v>1.67980098876953</v>
      </c>
      <c r="K26" s="110">
        <v>885.621803645992</v>
      </c>
      <c r="L26" s="28">
        <v>127.435081741619</v>
      </c>
      <c r="M26" s="111">
        <v>728.036623156738</v>
      </c>
      <c r="N26" s="112">
        <v>0.667844022369385</v>
      </c>
      <c r="O26" s="111">
        <v>187.7</v>
      </c>
      <c r="P26" s="27">
        <v>56.0184887023926</v>
      </c>
      <c r="Q26" s="27">
        <v>1179.045663</v>
      </c>
      <c r="R26" s="27">
        <v>1081.182683</v>
      </c>
      <c r="S26" s="32">
        <v>0.0905147497631535</v>
      </c>
      <c r="T26" s="25">
        <v>0</v>
      </c>
      <c r="U26" s="114">
        <v>634.326566694</v>
      </c>
      <c r="V26" s="27">
        <v>212.22821934</v>
      </c>
      <c r="W26" s="25">
        <v>332.490876966</v>
      </c>
    </row>
    <row r="27" s="1" customFormat="1" spans="23:23">
      <c r="W27" s="25"/>
    </row>
  </sheetData>
  <mergeCells count="12">
    <mergeCell ref="A2:W2"/>
    <mergeCell ref="A3:W3"/>
    <mergeCell ref="B4:W4"/>
    <mergeCell ref="E5:O5"/>
    <mergeCell ref="Q5:W5"/>
    <mergeCell ref="A4:A7"/>
    <mergeCell ref="B5:B7"/>
    <mergeCell ref="D5:D7"/>
    <mergeCell ref="E6:E7"/>
    <mergeCell ref="G6:G7"/>
    <mergeCell ref="Q6:Q7"/>
    <mergeCell ref="S6:S7"/>
  </mergeCells>
  <pageMargins left="0.75" right="0.75" top="1" bottom="1" header="0.511805555555556" footer="0.511805555555556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"/>
  <sheetViews>
    <sheetView zoomScale="55" zoomScaleNormal="55" workbookViewId="0">
      <selection activeCell="A1" sqref="$A1:$XFD1048576"/>
    </sheetView>
  </sheetViews>
  <sheetFormatPr defaultColWidth="9" defaultRowHeight="14.25"/>
  <cols>
    <col min="1" max="1" width="8.125" style="82" customWidth="1"/>
    <col min="2" max="3" width="11.75" style="82" customWidth="1"/>
    <col min="4" max="4" width="7.875" style="83" customWidth="1"/>
    <col min="5" max="6" width="11.625" style="82" customWidth="1"/>
    <col min="7" max="7" width="8.5" style="83" customWidth="1"/>
    <col min="8" max="8" width="9.875" style="82" customWidth="1"/>
    <col min="9" max="9" width="8.5" style="82" customWidth="1"/>
    <col min="10" max="10" width="7.75" style="82" customWidth="1"/>
    <col min="11" max="11" width="11" style="82" customWidth="1"/>
    <col min="12" max="12" width="9.5" style="82" customWidth="1"/>
    <col min="13" max="13" width="9.125" style="82" customWidth="1"/>
    <col min="14" max="14" width="8.25" style="82" customWidth="1"/>
    <col min="15" max="15" width="8.625" style="82" customWidth="1"/>
    <col min="16" max="16" width="8.125" style="82" customWidth="1"/>
    <col min="17" max="18" width="7.875" style="82" customWidth="1"/>
    <col min="19" max="19" width="7.875" style="83" customWidth="1"/>
    <col min="20" max="20" width="9" style="82"/>
    <col min="21" max="21" width="11.25" style="82" customWidth="1"/>
    <col min="22" max="22" width="9.75" style="82" customWidth="1"/>
    <col min="23" max="23" width="8.5" style="82" customWidth="1"/>
    <col min="24" max="16384" width="9" style="82"/>
  </cols>
  <sheetData>
    <row r="1" s="82" customFormat="1" ht="30" customHeight="1" spans="1:20">
      <c r="A1" s="84" t="s">
        <v>145</v>
      </c>
      <c r="D1" s="83"/>
      <c r="G1" s="83"/>
      <c r="Q1" s="105"/>
      <c r="R1" s="105"/>
      <c r="S1" s="106"/>
      <c r="T1" s="105"/>
    </row>
    <row r="2" s="82" customFormat="1" ht="27.75" customHeight="1" spans="1:23">
      <c r="A2" s="86" t="s">
        <v>151</v>
      </c>
      <c r="B2" s="86"/>
      <c r="C2" s="86"/>
      <c r="D2" s="87"/>
      <c r="E2" s="86"/>
      <c r="F2" s="86"/>
      <c r="G2" s="87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7"/>
      <c r="T2" s="86"/>
      <c r="U2" s="86"/>
      <c r="V2" s="86"/>
      <c r="W2" s="86"/>
    </row>
    <row r="3" s="82" customFormat="1" ht="27.75" customHeight="1" spans="1:23">
      <c r="A3" s="35" t="s">
        <v>189</v>
      </c>
      <c r="B3" s="35"/>
      <c r="C3" s="35"/>
      <c r="D3" s="88"/>
      <c r="E3" s="35"/>
      <c r="F3" s="35"/>
      <c r="G3" s="88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88"/>
      <c r="T3" s="35"/>
      <c r="U3" s="35"/>
      <c r="V3" s="35"/>
      <c r="W3" s="35"/>
    </row>
    <row r="4" s="82" customFormat="1" ht="27.75" customHeight="1" spans="1:23">
      <c r="A4" s="8" t="s">
        <v>55</v>
      </c>
      <c r="B4" s="9" t="s">
        <v>56</v>
      </c>
      <c r="C4" s="10"/>
      <c r="D4" s="11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0"/>
      <c r="U4" s="10"/>
      <c r="V4" s="10"/>
      <c r="W4" s="10"/>
    </row>
    <row r="5" s="82" customFormat="1" ht="27.75" customHeight="1" spans="1:23">
      <c r="A5" s="12"/>
      <c r="B5" s="90" t="s">
        <v>153</v>
      </c>
      <c r="C5" s="8" t="s">
        <v>154</v>
      </c>
      <c r="D5" s="91" t="s">
        <v>59</v>
      </c>
      <c r="E5" s="13" t="s">
        <v>60</v>
      </c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 t="s">
        <v>84</v>
      </c>
      <c r="R5" s="13"/>
      <c r="S5" s="14"/>
      <c r="T5" s="13"/>
      <c r="U5" s="13"/>
      <c r="V5" s="13"/>
      <c r="W5" s="13"/>
    </row>
    <row r="6" s="82" customFormat="1" ht="27.75" customHeight="1" spans="1:23">
      <c r="A6" s="12"/>
      <c r="B6" s="92"/>
      <c r="C6" s="12"/>
      <c r="D6" s="91"/>
      <c r="E6" s="107" t="s">
        <v>62</v>
      </c>
      <c r="F6" s="16" t="s">
        <v>155</v>
      </c>
      <c r="G6" s="17" t="s">
        <v>59</v>
      </c>
      <c r="H6" s="41" t="s">
        <v>64</v>
      </c>
      <c r="I6" s="41" t="s">
        <v>65</v>
      </c>
      <c r="J6" s="41" t="s">
        <v>66</v>
      </c>
      <c r="K6" s="41" t="s">
        <v>67</v>
      </c>
      <c r="L6" s="41" t="s">
        <v>68</v>
      </c>
      <c r="M6" s="41" t="s">
        <v>69</v>
      </c>
      <c r="N6" s="41" t="s">
        <v>70</v>
      </c>
      <c r="O6" s="41" t="s">
        <v>71</v>
      </c>
      <c r="P6" s="41" t="s">
        <v>72</v>
      </c>
      <c r="Q6" s="107" t="s">
        <v>73</v>
      </c>
      <c r="R6" s="16" t="s">
        <v>156</v>
      </c>
      <c r="S6" s="17" t="s">
        <v>59</v>
      </c>
      <c r="T6" s="41" t="s">
        <v>74</v>
      </c>
      <c r="U6" s="41" t="s">
        <v>75</v>
      </c>
      <c r="V6" s="41" t="s">
        <v>76</v>
      </c>
      <c r="W6" s="41" t="s">
        <v>77</v>
      </c>
    </row>
    <row r="7" s="82" customFormat="1" ht="27.75" customHeight="1" spans="1:23">
      <c r="A7" s="19"/>
      <c r="B7" s="95"/>
      <c r="C7" s="19"/>
      <c r="D7" s="91"/>
      <c r="E7" s="107"/>
      <c r="F7" s="20"/>
      <c r="G7" s="21"/>
      <c r="H7" s="41" t="s">
        <v>78</v>
      </c>
      <c r="I7" s="41" t="s">
        <v>78</v>
      </c>
      <c r="J7" s="41" t="s">
        <v>78</v>
      </c>
      <c r="K7" s="41" t="s">
        <v>78</v>
      </c>
      <c r="L7" s="41" t="s">
        <v>78</v>
      </c>
      <c r="M7" s="41" t="s">
        <v>78</v>
      </c>
      <c r="N7" s="41" t="s">
        <v>78</v>
      </c>
      <c r="O7" s="41" t="s">
        <v>78</v>
      </c>
      <c r="P7" s="41" t="s">
        <v>78</v>
      </c>
      <c r="Q7" s="107"/>
      <c r="R7" s="20"/>
      <c r="S7" s="21"/>
      <c r="T7" s="41" t="s">
        <v>78</v>
      </c>
      <c r="U7" s="41" t="s">
        <v>78</v>
      </c>
      <c r="V7" s="41" t="s">
        <v>78</v>
      </c>
      <c r="W7" s="41" t="s">
        <v>78</v>
      </c>
    </row>
    <row r="8" s="82" customFormat="1" ht="27.75" customHeight="1" spans="1:23">
      <c r="A8" s="97" t="s">
        <v>79</v>
      </c>
      <c r="B8" s="98">
        <v>236.494744</v>
      </c>
      <c r="C8" s="98">
        <v>404.151351</v>
      </c>
      <c r="D8" s="99">
        <v>-0.708923184356266</v>
      </c>
      <c r="E8" s="100">
        <v>191.003482</v>
      </c>
      <c r="F8" s="100">
        <v>396.897264</v>
      </c>
      <c r="G8" s="99">
        <v>-1.07795826465614</v>
      </c>
      <c r="H8" s="100">
        <v>85.67712</v>
      </c>
      <c r="I8" s="100">
        <v>162.427467</v>
      </c>
      <c r="J8" s="100">
        <v>0.056605</v>
      </c>
      <c r="K8" s="100">
        <v>77.91188</v>
      </c>
      <c r="L8" s="100">
        <v>6.746888</v>
      </c>
      <c r="M8" s="100">
        <v>15.657692</v>
      </c>
      <c r="N8" s="100">
        <v>2.430266</v>
      </c>
      <c r="O8" s="100">
        <v>0.755508</v>
      </c>
      <c r="P8" s="100">
        <v>2.929056</v>
      </c>
      <c r="Q8" s="102">
        <v>45.491262</v>
      </c>
      <c r="R8" s="102">
        <v>7.25408699999999</v>
      </c>
      <c r="S8" s="99">
        <v>0.840538892941682</v>
      </c>
      <c r="T8" s="100"/>
      <c r="U8" s="100">
        <v>3.457994</v>
      </c>
      <c r="V8" s="100">
        <v>31.755441</v>
      </c>
      <c r="W8" s="100">
        <v>10.277827</v>
      </c>
    </row>
    <row r="9" s="82" customFormat="1" ht="27.75" customHeight="1" spans="1:23">
      <c r="A9" s="101" t="s">
        <v>33</v>
      </c>
      <c r="B9" s="98">
        <v>35.401504</v>
      </c>
      <c r="C9" s="98">
        <v>28.325985</v>
      </c>
      <c r="D9" s="99">
        <v>0.199864926642665</v>
      </c>
      <c r="E9" s="100">
        <v>33.469326</v>
      </c>
      <c r="F9" s="102">
        <v>27.610085</v>
      </c>
      <c r="G9" s="99">
        <v>0.175063011427239</v>
      </c>
      <c r="H9" s="100">
        <v>1.286299</v>
      </c>
      <c r="I9" s="103">
        <v>24.434242</v>
      </c>
      <c r="J9" s="103">
        <v>1.890602</v>
      </c>
      <c r="K9" s="103">
        <v>0.973094</v>
      </c>
      <c r="L9" s="103">
        <v>0.488528</v>
      </c>
      <c r="M9" s="103">
        <v>5.504548</v>
      </c>
      <c r="N9" s="103">
        <v>0.81588</v>
      </c>
      <c r="O9" s="103">
        <v>0.040194</v>
      </c>
      <c r="P9" s="102">
        <v>0.295332</v>
      </c>
      <c r="Q9" s="102">
        <v>1.932178</v>
      </c>
      <c r="R9" s="102">
        <v>0.715899999999999</v>
      </c>
      <c r="S9" s="99">
        <v>0.629485482186424</v>
      </c>
      <c r="T9" s="102"/>
      <c r="U9" s="102">
        <v>0.944442</v>
      </c>
      <c r="V9" s="102">
        <v>0.987736</v>
      </c>
      <c r="W9" s="109">
        <v>0</v>
      </c>
    </row>
    <row r="10" s="82" customFormat="1" ht="27.75" customHeight="1" spans="1:23">
      <c r="A10" s="26" t="s">
        <v>34</v>
      </c>
      <c r="B10" s="23">
        <v>0</v>
      </c>
      <c r="C10" s="23"/>
      <c r="D10" s="24"/>
      <c r="E10" s="25">
        <v>0</v>
      </c>
      <c r="F10" s="27"/>
      <c r="G10" s="24"/>
      <c r="H10" s="25">
        <v>0</v>
      </c>
      <c r="I10" s="28"/>
      <c r="J10" s="28">
        <v>0</v>
      </c>
      <c r="K10" s="28"/>
      <c r="L10" s="28"/>
      <c r="M10" s="28"/>
      <c r="N10" s="28"/>
      <c r="O10" s="28"/>
      <c r="P10" s="27"/>
      <c r="Q10" s="27"/>
      <c r="R10" s="27"/>
      <c r="S10" s="32"/>
      <c r="T10" s="27"/>
      <c r="U10" s="27"/>
      <c r="V10" s="27"/>
      <c r="W10" s="33"/>
    </row>
    <row r="11" s="82" customFormat="1" ht="27.75" customHeight="1" spans="1:23">
      <c r="A11" s="26" t="s">
        <v>35</v>
      </c>
      <c r="B11" s="23">
        <v>0</v>
      </c>
      <c r="C11" s="23"/>
      <c r="D11" s="24"/>
      <c r="E11" s="25">
        <v>0</v>
      </c>
      <c r="F11" s="27"/>
      <c r="G11" s="24"/>
      <c r="H11" s="25">
        <v>0</v>
      </c>
      <c r="I11" s="28"/>
      <c r="J11" s="28">
        <v>0</v>
      </c>
      <c r="K11" s="28"/>
      <c r="L11" s="28"/>
      <c r="M11" s="28"/>
      <c r="N11" s="28"/>
      <c r="O11" s="28"/>
      <c r="P11" s="27"/>
      <c r="Q11" s="27"/>
      <c r="R11" s="27"/>
      <c r="S11" s="32"/>
      <c r="T11" s="27"/>
      <c r="U11" s="27"/>
      <c r="V11" s="27"/>
      <c r="W11" s="33"/>
    </row>
    <row r="12" s="82" customFormat="1" ht="27.75" customHeight="1" spans="1:23">
      <c r="A12" s="26" t="s">
        <v>36</v>
      </c>
      <c r="B12" s="23">
        <v>0</v>
      </c>
      <c r="C12" s="23"/>
      <c r="D12" s="24"/>
      <c r="E12" s="25">
        <v>0</v>
      </c>
      <c r="F12" s="27"/>
      <c r="G12" s="24"/>
      <c r="H12" s="25">
        <v>0</v>
      </c>
      <c r="I12" s="28"/>
      <c r="J12" s="28">
        <v>0</v>
      </c>
      <c r="K12" s="28"/>
      <c r="L12" s="28"/>
      <c r="M12" s="28"/>
      <c r="N12" s="28"/>
      <c r="O12" s="28"/>
      <c r="P12" s="27"/>
      <c r="Q12" s="27"/>
      <c r="R12" s="27"/>
      <c r="S12" s="32"/>
      <c r="T12" s="27"/>
      <c r="U12" s="27"/>
      <c r="V12" s="27"/>
      <c r="W12" s="33"/>
    </row>
    <row r="13" s="82" customFormat="1" ht="27.75" customHeight="1" spans="1:23">
      <c r="A13" s="26" t="s">
        <v>37</v>
      </c>
      <c r="B13" s="23">
        <v>0</v>
      </c>
      <c r="C13" s="23"/>
      <c r="D13" s="24"/>
      <c r="E13" s="25">
        <v>0</v>
      </c>
      <c r="F13" s="27"/>
      <c r="G13" s="24"/>
      <c r="H13" s="25">
        <v>0</v>
      </c>
      <c r="I13" s="28"/>
      <c r="J13" s="28">
        <v>0</v>
      </c>
      <c r="K13" s="28"/>
      <c r="L13" s="28"/>
      <c r="M13" s="28"/>
      <c r="N13" s="28"/>
      <c r="O13" s="28"/>
      <c r="P13" s="27"/>
      <c r="Q13" s="27"/>
      <c r="R13" s="27"/>
      <c r="S13" s="32"/>
      <c r="T13" s="27"/>
      <c r="U13" s="27"/>
      <c r="V13" s="27"/>
      <c r="W13" s="33"/>
    </row>
    <row r="14" s="82" customFormat="1" ht="27.75" customHeight="1" spans="1:23">
      <c r="A14" s="26" t="s">
        <v>38</v>
      </c>
      <c r="B14" s="23">
        <v>0</v>
      </c>
      <c r="C14" s="23"/>
      <c r="D14" s="24"/>
      <c r="E14" s="25">
        <v>0</v>
      </c>
      <c r="F14" s="27"/>
      <c r="G14" s="24"/>
      <c r="H14" s="25">
        <v>0</v>
      </c>
      <c r="I14" s="28"/>
      <c r="J14" s="28">
        <v>0</v>
      </c>
      <c r="K14" s="28"/>
      <c r="L14" s="28"/>
      <c r="M14" s="28"/>
      <c r="N14" s="28"/>
      <c r="O14" s="28"/>
      <c r="P14" s="27"/>
      <c r="Q14" s="27"/>
      <c r="R14" s="27"/>
      <c r="S14" s="32"/>
      <c r="T14" s="27"/>
      <c r="U14" s="27"/>
      <c r="V14" s="27"/>
      <c r="W14" s="33"/>
    </row>
    <row r="15" s="82" customFormat="1" ht="27.75" customHeight="1" spans="1:23">
      <c r="A15" s="26" t="s">
        <v>39</v>
      </c>
      <c r="B15" s="23">
        <v>0</v>
      </c>
      <c r="C15" s="23"/>
      <c r="D15" s="24"/>
      <c r="E15" s="25">
        <v>0</v>
      </c>
      <c r="F15" s="27"/>
      <c r="G15" s="24"/>
      <c r="H15" s="25">
        <v>0</v>
      </c>
      <c r="I15" s="28"/>
      <c r="J15" s="28">
        <v>0</v>
      </c>
      <c r="K15" s="28"/>
      <c r="L15" s="28"/>
      <c r="M15" s="28"/>
      <c r="N15" s="28"/>
      <c r="O15" s="28"/>
      <c r="P15" s="27"/>
      <c r="Q15" s="27"/>
      <c r="R15" s="27"/>
      <c r="S15" s="32"/>
      <c r="T15" s="27"/>
      <c r="U15" s="27"/>
      <c r="V15" s="27"/>
      <c r="W15" s="33"/>
    </row>
    <row r="16" s="82" customFormat="1" ht="27.75" customHeight="1" spans="1:23">
      <c r="A16" s="101" t="s">
        <v>40</v>
      </c>
      <c r="B16" s="98">
        <v>61.774773</v>
      </c>
      <c r="C16" s="98">
        <v>100.433929</v>
      </c>
      <c r="D16" s="99">
        <v>-0.625808143398598</v>
      </c>
      <c r="E16" s="100">
        <v>59.323228</v>
      </c>
      <c r="F16" s="102">
        <v>100.072572</v>
      </c>
      <c r="G16" s="99">
        <v>-0.686903686360423</v>
      </c>
      <c r="H16" s="100">
        <v>3.225775</v>
      </c>
      <c r="I16" s="103">
        <v>30.615203</v>
      </c>
      <c r="J16" s="103">
        <v>7.92090399999997</v>
      </c>
      <c r="K16" s="103">
        <v>1.042319</v>
      </c>
      <c r="L16" s="103">
        <v>1.35339</v>
      </c>
      <c r="M16" s="103">
        <v>15.40541</v>
      </c>
      <c r="N16" s="103">
        <v>0</v>
      </c>
      <c r="O16" s="103">
        <v>2.16914</v>
      </c>
      <c r="P16" s="102">
        <v>1.859181</v>
      </c>
      <c r="Q16" s="102">
        <v>2.451545</v>
      </c>
      <c r="R16" s="102">
        <v>0.361357</v>
      </c>
      <c r="S16" s="99">
        <v>0.852600298995123</v>
      </c>
      <c r="T16" s="102"/>
      <c r="U16" s="102">
        <v>1.666989</v>
      </c>
      <c r="V16" s="102">
        <v>0.235849</v>
      </c>
      <c r="W16" s="109">
        <v>0.548707</v>
      </c>
    </row>
    <row r="17" s="82" customFormat="1" ht="27.75" customHeight="1" spans="1:23">
      <c r="A17" s="26" t="s">
        <v>41</v>
      </c>
      <c r="B17" s="23">
        <v>0</v>
      </c>
      <c r="C17" s="23"/>
      <c r="D17" s="24"/>
      <c r="E17" s="25">
        <v>0</v>
      </c>
      <c r="F17" s="27"/>
      <c r="G17" s="24"/>
      <c r="H17" s="25">
        <v>0</v>
      </c>
      <c r="I17" s="28"/>
      <c r="J17" s="28">
        <v>0</v>
      </c>
      <c r="K17" s="28"/>
      <c r="L17" s="28"/>
      <c r="M17" s="28"/>
      <c r="N17" s="28"/>
      <c r="O17" s="28"/>
      <c r="P17" s="27"/>
      <c r="Q17" s="27"/>
      <c r="R17" s="27"/>
      <c r="S17" s="32"/>
      <c r="T17" s="27"/>
      <c r="U17" s="27"/>
      <c r="V17" s="27"/>
      <c r="W17" s="33"/>
    </row>
    <row r="18" s="82" customFormat="1" ht="27.75" customHeight="1" spans="1:23">
      <c r="A18" s="26" t="s">
        <v>42</v>
      </c>
      <c r="B18" s="23">
        <v>0</v>
      </c>
      <c r="C18" s="23"/>
      <c r="D18" s="24"/>
      <c r="E18" s="25">
        <v>0</v>
      </c>
      <c r="F18" s="27"/>
      <c r="G18" s="24"/>
      <c r="H18" s="25">
        <v>0</v>
      </c>
      <c r="I18" s="28"/>
      <c r="J18" s="28">
        <v>0</v>
      </c>
      <c r="K18" s="28"/>
      <c r="L18" s="28"/>
      <c r="M18" s="28"/>
      <c r="N18" s="28"/>
      <c r="O18" s="28"/>
      <c r="P18" s="27"/>
      <c r="Q18" s="27"/>
      <c r="R18" s="27"/>
      <c r="S18" s="32"/>
      <c r="T18" s="27"/>
      <c r="U18" s="27"/>
      <c r="V18" s="27"/>
      <c r="W18" s="33"/>
    </row>
    <row r="19" s="82" customFormat="1" ht="27.75" customHeight="1" spans="1:23">
      <c r="A19" s="101" t="s">
        <v>43</v>
      </c>
      <c r="B19" s="98">
        <v>224.557105999999</v>
      </c>
      <c r="C19" s="98">
        <v>460.817401</v>
      </c>
      <c r="D19" s="99">
        <v>-1.052116760892</v>
      </c>
      <c r="E19" s="100">
        <v>222.013897999999</v>
      </c>
      <c r="F19" s="102">
        <v>456.505621</v>
      </c>
      <c r="G19" s="99">
        <v>-1.05620290041483</v>
      </c>
      <c r="H19" s="100">
        <v>12.060713</v>
      </c>
      <c r="I19" s="103">
        <v>152.905049999999</v>
      </c>
      <c r="J19" s="103">
        <v>5.51341499999998</v>
      </c>
      <c r="K19" s="103">
        <v>7.819998</v>
      </c>
      <c r="L19" s="103">
        <v>3.121264</v>
      </c>
      <c r="M19" s="103">
        <v>53.855267</v>
      </c>
      <c r="N19" s="103">
        <v>0.778491</v>
      </c>
      <c r="O19" s="103">
        <v>3.737298</v>
      </c>
      <c r="P19" s="102">
        <v>2.103113</v>
      </c>
      <c r="Q19" s="102">
        <v>2.543208</v>
      </c>
      <c r="R19" s="102">
        <v>4.31177999999999</v>
      </c>
      <c r="S19" s="99">
        <v>-0.69540989175875</v>
      </c>
      <c r="T19" s="102"/>
      <c r="U19" s="102">
        <v>1.417729</v>
      </c>
      <c r="V19" s="102">
        <v>0.802747</v>
      </c>
      <c r="W19" s="109">
        <v>0.322732</v>
      </c>
    </row>
    <row r="20" s="82" customFormat="1" ht="27.75" customHeight="1" spans="1:23">
      <c r="A20" s="101" t="s">
        <v>44</v>
      </c>
      <c r="B20" s="98">
        <v>145.488778</v>
      </c>
      <c r="C20" s="98">
        <v>316.220714</v>
      </c>
      <c r="D20" s="99">
        <v>-1.17350587685876</v>
      </c>
      <c r="E20" s="100">
        <v>142.196164</v>
      </c>
      <c r="F20" s="102">
        <v>312.394551</v>
      </c>
      <c r="G20" s="99">
        <v>-1.19692671175011</v>
      </c>
      <c r="H20" s="100">
        <v>9.537179</v>
      </c>
      <c r="I20" s="103">
        <v>126.047317</v>
      </c>
      <c r="J20" s="103">
        <v>0</v>
      </c>
      <c r="K20" s="103">
        <v>8.793619</v>
      </c>
      <c r="L20" s="103">
        <v>1.329355</v>
      </c>
      <c r="M20" s="103">
        <v>13.584617</v>
      </c>
      <c r="N20" s="103">
        <v>0</v>
      </c>
      <c r="O20" s="103">
        <v>0.211966</v>
      </c>
      <c r="P20" s="102">
        <v>1.022909</v>
      </c>
      <c r="Q20" s="102">
        <v>3.292614</v>
      </c>
      <c r="R20" s="102">
        <v>3.826163</v>
      </c>
      <c r="S20" s="99">
        <v>-0.162044199532651</v>
      </c>
      <c r="T20" s="102"/>
      <c r="U20" s="102">
        <v>2.375732</v>
      </c>
      <c r="V20" s="102">
        <v>0.878585</v>
      </c>
      <c r="W20" s="109">
        <v>0.038297</v>
      </c>
    </row>
    <row r="21" s="82" customFormat="1" ht="27.75" customHeight="1" spans="1:23">
      <c r="A21" s="26" t="s">
        <v>45</v>
      </c>
      <c r="B21" s="23">
        <v>0</v>
      </c>
      <c r="C21" s="23"/>
      <c r="D21" s="24"/>
      <c r="E21" s="25">
        <v>0</v>
      </c>
      <c r="F21" s="27"/>
      <c r="G21" s="24"/>
      <c r="H21" s="25">
        <v>0</v>
      </c>
      <c r="I21" s="28"/>
      <c r="J21" s="28">
        <v>0</v>
      </c>
      <c r="K21" s="28"/>
      <c r="L21" s="28"/>
      <c r="M21" s="28"/>
      <c r="N21" s="28"/>
      <c r="O21" s="28"/>
      <c r="P21" s="27"/>
      <c r="Q21" s="27"/>
      <c r="R21" s="27"/>
      <c r="S21" s="32"/>
      <c r="T21" s="27"/>
      <c r="U21" s="27"/>
      <c r="V21" s="27"/>
      <c r="W21" s="33"/>
    </row>
    <row r="22" s="82" customFormat="1" ht="27.75" customHeight="1" spans="1:23">
      <c r="A22" s="101" t="s">
        <v>46</v>
      </c>
      <c r="B22" s="98">
        <v>57.317272</v>
      </c>
      <c r="C22" s="98">
        <v>95.383039</v>
      </c>
      <c r="D22" s="99">
        <v>-0.664123843856351</v>
      </c>
      <c r="E22" s="100">
        <v>54.278186</v>
      </c>
      <c r="F22" s="102">
        <v>94.925919</v>
      </c>
      <c r="G22" s="99">
        <v>-0.748877882543827</v>
      </c>
      <c r="H22" s="100">
        <v>16.809113</v>
      </c>
      <c r="I22" s="103">
        <v>33.481481</v>
      </c>
      <c r="J22" s="103">
        <v>0</v>
      </c>
      <c r="K22" s="103">
        <v>9.859514</v>
      </c>
      <c r="L22" s="103">
        <v>1.238554</v>
      </c>
      <c r="M22" s="103">
        <v>18.867923</v>
      </c>
      <c r="N22" s="103">
        <v>0</v>
      </c>
      <c r="O22" s="103">
        <v>0</v>
      </c>
      <c r="P22" s="102">
        <v>0.690228</v>
      </c>
      <c r="Q22" s="102">
        <v>3.039086</v>
      </c>
      <c r="R22" s="102">
        <v>0.457119999999999</v>
      </c>
      <c r="S22" s="99">
        <v>0.849586355897793</v>
      </c>
      <c r="T22" s="102"/>
      <c r="U22" s="102">
        <v>2.791068</v>
      </c>
      <c r="V22" s="102">
        <v>0</v>
      </c>
      <c r="W22" s="109">
        <v>0.248018</v>
      </c>
    </row>
    <row r="23" s="82" customFormat="1" ht="27.75" customHeight="1" spans="1:23">
      <c r="A23" s="26" t="s">
        <v>47</v>
      </c>
      <c r="B23" s="23">
        <v>0</v>
      </c>
      <c r="C23" s="23"/>
      <c r="D23" s="24"/>
      <c r="E23" s="25">
        <v>0</v>
      </c>
      <c r="F23" s="27"/>
      <c r="G23" s="24"/>
      <c r="H23" s="25">
        <v>0</v>
      </c>
      <c r="I23" s="28"/>
      <c r="J23" s="28">
        <v>0</v>
      </c>
      <c r="K23" s="28"/>
      <c r="L23" s="28"/>
      <c r="M23" s="28"/>
      <c r="N23" s="28"/>
      <c r="O23" s="28"/>
      <c r="P23" s="27"/>
      <c r="Q23" s="27"/>
      <c r="R23" s="27"/>
      <c r="S23" s="32"/>
      <c r="T23" s="27"/>
      <c r="U23" s="27"/>
      <c r="V23" s="27"/>
      <c r="W23" s="33"/>
    </row>
    <row r="24" s="82" customFormat="1" ht="27.75" customHeight="1" spans="1:23">
      <c r="A24" s="26" t="s">
        <v>48</v>
      </c>
      <c r="B24" s="23">
        <v>0</v>
      </c>
      <c r="C24" s="23"/>
      <c r="D24" s="24"/>
      <c r="E24" s="25">
        <v>0</v>
      </c>
      <c r="F24" s="27"/>
      <c r="G24" s="24"/>
      <c r="H24" s="25">
        <v>0</v>
      </c>
      <c r="I24" s="28"/>
      <c r="J24" s="28">
        <v>0</v>
      </c>
      <c r="K24" s="28"/>
      <c r="L24" s="28"/>
      <c r="M24" s="28"/>
      <c r="N24" s="28"/>
      <c r="O24" s="28"/>
      <c r="P24" s="27"/>
      <c r="Q24" s="27"/>
      <c r="R24" s="27"/>
      <c r="S24" s="32"/>
      <c r="T24" s="27"/>
      <c r="U24" s="27"/>
      <c r="V24" s="27"/>
      <c r="W24" s="33"/>
    </row>
    <row r="25" s="82" customFormat="1" ht="27.75" customHeight="1" spans="1:23">
      <c r="A25" s="101" t="s">
        <v>49</v>
      </c>
      <c r="B25" s="98">
        <v>207.140418999999</v>
      </c>
      <c r="C25" s="98">
        <v>70.5361669999998</v>
      </c>
      <c r="D25" s="99">
        <v>0.659476565025196</v>
      </c>
      <c r="E25" s="100">
        <v>205.713494999999</v>
      </c>
      <c r="F25" s="102">
        <v>54.6636449999998</v>
      </c>
      <c r="G25" s="99">
        <v>0.734272926528228</v>
      </c>
      <c r="H25" s="100">
        <v>24.042905</v>
      </c>
      <c r="I25" s="103">
        <v>141.265395999999</v>
      </c>
      <c r="J25" s="103">
        <v>0.11321</v>
      </c>
      <c r="K25" s="103">
        <v>12.494558</v>
      </c>
      <c r="L25" s="103">
        <v>7.599081</v>
      </c>
      <c r="M25" s="103">
        <v>51.3267</v>
      </c>
      <c r="N25" s="103">
        <v>0.353207</v>
      </c>
      <c r="O25" s="103">
        <v>3.479201</v>
      </c>
      <c r="P25" s="102">
        <v>1.5767</v>
      </c>
      <c r="Q25" s="102">
        <v>1.426924</v>
      </c>
      <c r="R25" s="102">
        <v>15.872522</v>
      </c>
      <c r="S25" s="99">
        <v>-10.1235931275947</v>
      </c>
      <c r="T25" s="102"/>
      <c r="U25" s="102">
        <v>0.484473</v>
      </c>
      <c r="V25" s="102">
        <v>0.716981</v>
      </c>
      <c r="W25" s="109">
        <v>0.22547</v>
      </c>
    </row>
    <row r="26" s="82" customFormat="1" ht="27.75" customHeight="1" spans="1:23">
      <c r="A26" s="104" t="s">
        <v>80</v>
      </c>
      <c r="B26" s="98">
        <v>968.174595999998</v>
      </c>
      <c r="C26" s="98">
        <v>1475.868586</v>
      </c>
      <c r="D26" s="99">
        <v>-0.524382680662696</v>
      </c>
      <c r="E26" s="98">
        <v>907.997778999998</v>
      </c>
      <c r="F26" s="98">
        <v>1443.069657</v>
      </c>
      <c r="G26" s="99">
        <v>-0.589287650669466</v>
      </c>
      <c r="H26" s="98">
        <v>152.639104</v>
      </c>
      <c r="I26" s="98">
        <v>671.176155999998</v>
      </c>
      <c r="J26" s="98">
        <v>15.4947359999999</v>
      </c>
      <c r="K26" s="98">
        <v>118.894982</v>
      </c>
      <c r="L26" s="98">
        <v>21.87706</v>
      </c>
      <c r="M26" s="98">
        <v>174.202157</v>
      </c>
      <c r="N26" s="98">
        <v>4.377844</v>
      </c>
      <c r="O26" s="98">
        <v>10.393307</v>
      </c>
      <c r="P26" s="98">
        <v>10.476519</v>
      </c>
      <c r="Q26" s="98">
        <v>60.176817</v>
      </c>
      <c r="R26" s="98">
        <v>32.798929</v>
      </c>
      <c r="S26" s="99">
        <v>0.454957396633325</v>
      </c>
      <c r="T26" s="98">
        <v>0</v>
      </c>
      <c r="U26" s="98">
        <v>13.138427</v>
      </c>
      <c r="V26" s="98">
        <v>35.377339</v>
      </c>
      <c r="W26" s="98">
        <v>11.661051</v>
      </c>
    </row>
    <row r="27" s="82" customFormat="1" spans="4:19">
      <c r="D27" s="83"/>
      <c r="G27" s="83"/>
      <c r="S27" s="83"/>
    </row>
    <row r="28" s="82" customFormat="1" spans="4:19">
      <c r="D28" s="83"/>
      <c r="G28" s="83"/>
      <c r="S28" s="83"/>
    </row>
    <row r="29" s="82" customFormat="1" spans="4:19">
      <c r="D29" s="83"/>
      <c r="G29" s="83"/>
      <c r="S29" s="83"/>
    </row>
    <row r="30" s="82" customFormat="1" ht="32" customHeight="1" spans="4:19">
      <c r="D30" s="83"/>
      <c r="G30" s="83"/>
      <c r="S30" s="83"/>
    </row>
    <row r="31" s="82" customFormat="1" ht="15" customHeight="1" spans="4:19">
      <c r="D31" s="83"/>
      <c r="G31" s="83"/>
      <c r="S31" s="83"/>
    </row>
  </sheetData>
  <mergeCells count="15">
    <mergeCell ref="A2:W2"/>
    <mergeCell ref="A3:W3"/>
    <mergeCell ref="B4:W4"/>
    <mergeCell ref="E5:P5"/>
    <mergeCell ref="Q5:W5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55" zoomScaleNormal="55" workbookViewId="0">
      <selection activeCell="A1" sqref="$A1:$XFD1048576"/>
    </sheetView>
  </sheetViews>
  <sheetFormatPr defaultColWidth="9" defaultRowHeight="14.25"/>
  <cols>
    <col min="1" max="1" width="8.125" style="82" customWidth="1"/>
    <col min="2" max="3" width="9.5" style="82" customWidth="1"/>
    <col min="4" max="4" width="7.875" style="83" customWidth="1"/>
    <col min="5" max="6" width="7.75" style="82" customWidth="1"/>
    <col min="7" max="7" width="7.75" style="83" customWidth="1"/>
    <col min="8" max="10" width="7.75" style="82" customWidth="1"/>
    <col min="11" max="11" width="10.125" style="82" customWidth="1"/>
    <col min="12" max="12" width="9" style="82" customWidth="1"/>
    <col min="13" max="13" width="8.625" style="82" customWidth="1"/>
    <col min="14" max="16" width="7.75" style="82" customWidth="1"/>
    <col min="17" max="18" width="7.875" style="82" customWidth="1"/>
    <col min="19" max="19" width="8.875" style="83" customWidth="1"/>
    <col min="20" max="23" width="7.875" style="82" customWidth="1"/>
    <col min="24" max="16384" width="9" style="82"/>
  </cols>
  <sheetData>
    <row r="1" s="82" customFormat="1" ht="30" customHeight="1" spans="1:20">
      <c r="A1" s="84" t="s">
        <v>52</v>
      </c>
      <c r="D1" s="83"/>
      <c r="G1" s="83"/>
      <c r="Q1" s="105"/>
      <c r="R1" s="105"/>
      <c r="S1" s="106"/>
      <c r="T1" s="105"/>
    </row>
    <row r="2" s="82" customFormat="1" ht="27.75" customHeight="1" spans="1:23">
      <c r="A2" s="85" t="s">
        <v>190</v>
      </c>
      <c r="B2" s="86"/>
      <c r="C2" s="86"/>
      <c r="D2" s="87"/>
      <c r="E2" s="86"/>
      <c r="F2" s="86"/>
      <c r="G2" s="87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7"/>
      <c r="T2" s="86"/>
      <c r="U2" s="86"/>
      <c r="V2" s="86"/>
      <c r="W2" s="86"/>
    </row>
    <row r="3" s="82" customFormat="1" ht="27.75" customHeight="1" spans="1:23">
      <c r="A3" s="35" t="s">
        <v>191</v>
      </c>
      <c r="B3" s="35"/>
      <c r="C3" s="35"/>
      <c r="D3" s="88"/>
      <c r="E3" s="35"/>
      <c r="F3" s="35"/>
      <c r="G3" s="88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88"/>
      <c r="T3" s="35"/>
      <c r="U3" s="35"/>
      <c r="V3" s="35"/>
      <c r="W3" s="35"/>
    </row>
    <row r="4" s="82" customFormat="1" ht="27.75" customHeight="1" spans="1:23">
      <c r="A4" s="8" t="s">
        <v>55</v>
      </c>
      <c r="B4" s="9" t="s">
        <v>56</v>
      </c>
      <c r="C4" s="10"/>
      <c r="D4" s="11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0"/>
      <c r="U4" s="10"/>
      <c r="V4" s="10"/>
      <c r="W4" s="10"/>
    </row>
    <row r="5" s="82" customFormat="1" ht="27.75" customHeight="1" spans="1:23">
      <c r="A5" s="12"/>
      <c r="B5" s="89" t="s">
        <v>83</v>
      </c>
      <c r="C5" s="90" t="s">
        <v>158</v>
      </c>
      <c r="D5" s="91" t="s">
        <v>59</v>
      </c>
      <c r="E5" s="13" t="s">
        <v>60</v>
      </c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 t="s">
        <v>61</v>
      </c>
      <c r="R5" s="13"/>
      <c r="S5" s="14"/>
      <c r="T5" s="13"/>
      <c r="U5" s="13"/>
      <c r="V5" s="13"/>
      <c r="W5" s="13"/>
    </row>
    <row r="6" s="82" customFormat="1" ht="27.75" customHeight="1" spans="1:23">
      <c r="A6" s="12"/>
      <c r="B6" s="89"/>
      <c r="C6" s="92"/>
      <c r="D6" s="91"/>
      <c r="E6" s="93" t="s">
        <v>62</v>
      </c>
      <c r="F6" s="16" t="s">
        <v>155</v>
      </c>
      <c r="G6" s="94" t="s">
        <v>59</v>
      </c>
      <c r="H6" s="41" t="s">
        <v>64</v>
      </c>
      <c r="I6" s="41" t="s">
        <v>65</v>
      </c>
      <c r="J6" s="41" t="s">
        <v>66</v>
      </c>
      <c r="K6" s="41" t="s">
        <v>67</v>
      </c>
      <c r="L6" s="41" t="s">
        <v>68</v>
      </c>
      <c r="M6" s="41" t="s">
        <v>69</v>
      </c>
      <c r="N6" s="41" t="s">
        <v>70</v>
      </c>
      <c r="O6" s="41" t="s">
        <v>71</v>
      </c>
      <c r="P6" s="41" t="s">
        <v>72</v>
      </c>
      <c r="Q6" s="107" t="s">
        <v>73</v>
      </c>
      <c r="R6" s="16" t="s">
        <v>156</v>
      </c>
      <c r="S6" s="94" t="s">
        <v>59</v>
      </c>
      <c r="T6" s="41" t="s">
        <v>74</v>
      </c>
      <c r="U6" s="41" t="s">
        <v>75</v>
      </c>
      <c r="V6" s="41" t="s">
        <v>76</v>
      </c>
      <c r="W6" s="41" t="s">
        <v>77</v>
      </c>
    </row>
    <row r="7" s="82" customFormat="1" ht="27.75" customHeight="1" spans="1:23">
      <c r="A7" s="19"/>
      <c r="B7" s="89"/>
      <c r="C7" s="95"/>
      <c r="D7" s="91"/>
      <c r="E7" s="93"/>
      <c r="F7" s="20"/>
      <c r="G7" s="96"/>
      <c r="H7" s="41" t="s">
        <v>78</v>
      </c>
      <c r="I7" s="41" t="s">
        <v>78</v>
      </c>
      <c r="J7" s="41" t="s">
        <v>78</v>
      </c>
      <c r="K7" s="41" t="s">
        <v>78</v>
      </c>
      <c r="L7" s="41" t="s">
        <v>78</v>
      </c>
      <c r="M7" s="41" t="s">
        <v>78</v>
      </c>
      <c r="N7" s="41" t="s">
        <v>78</v>
      </c>
      <c r="O7" s="41" t="s">
        <v>78</v>
      </c>
      <c r="P7" s="41" t="s">
        <v>78</v>
      </c>
      <c r="Q7" s="107"/>
      <c r="R7" s="20"/>
      <c r="S7" s="96"/>
      <c r="T7" s="41" t="s">
        <v>78</v>
      </c>
      <c r="U7" s="41" t="s">
        <v>78</v>
      </c>
      <c r="V7" s="41" t="s">
        <v>78</v>
      </c>
      <c r="W7" s="41" t="s">
        <v>78</v>
      </c>
    </row>
    <row r="8" s="82" customFormat="1" ht="27.75" customHeight="1" spans="1:23">
      <c r="A8" s="97" t="s">
        <v>79</v>
      </c>
      <c r="B8" s="98">
        <v>64.105327</v>
      </c>
      <c r="C8" s="98">
        <v>116.179593</v>
      </c>
      <c r="D8" s="99">
        <v>-0.812323537480744</v>
      </c>
      <c r="E8" s="100">
        <v>49.790416</v>
      </c>
      <c r="F8" s="100">
        <v>114.491407</v>
      </c>
      <c r="G8" s="99">
        <v>-1.29946676886572</v>
      </c>
      <c r="H8" s="100">
        <v>11.799382</v>
      </c>
      <c r="I8" s="100">
        <v>33.168192</v>
      </c>
      <c r="J8" s="100">
        <v>0.033963</v>
      </c>
      <c r="K8" s="100">
        <v>8.39636</v>
      </c>
      <c r="L8" s="100">
        <v>2.953769</v>
      </c>
      <c r="M8" s="100">
        <v>7.519662</v>
      </c>
      <c r="N8" s="100">
        <v>2.430266</v>
      </c>
      <c r="O8" s="100">
        <v>0.755508</v>
      </c>
      <c r="P8" s="100">
        <v>2.929056</v>
      </c>
      <c r="Q8" s="102">
        <v>14.314911</v>
      </c>
      <c r="R8" s="102">
        <v>1.688186</v>
      </c>
      <c r="S8" s="108">
        <v>0.88206800587164</v>
      </c>
      <c r="T8" s="100"/>
      <c r="U8" s="100">
        <v>0.883137</v>
      </c>
      <c r="V8" s="100">
        <v>5.303664</v>
      </c>
      <c r="W8" s="100">
        <v>8.12811</v>
      </c>
    </row>
    <row r="9" s="82" customFormat="1" ht="27.75" customHeight="1" spans="1:23">
      <c r="A9" s="101" t="s">
        <v>33</v>
      </c>
      <c r="B9" s="98">
        <v>9.555754</v>
      </c>
      <c r="C9" s="98">
        <v>14.913353</v>
      </c>
      <c r="D9" s="99">
        <v>-0.560667321490277</v>
      </c>
      <c r="E9" s="100">
        <v>8.961048</v>
      </c>
      <c r="F9" s="102">
        <v>14.235585</v>
      </c>
      <c r="G9" s="99">
        <v>-0.588607158448432</v>
      </c>
      <c r="H9" s="103">
        <v>0.109433</v>
      </c>
      <c r="I9" s="103">
        <v>6.200284</v>
      </c>
      <c r="J9" s="103">
        <v>0.550952</v>
      </c>
      <c r="K9" s="103"/>
      <c r="L9" s="103"/>
      <c r="M9" s="103">
        <v>1.785564</v>
      </c>
      <c r="N9" s="103">
        <v>0.424248</v>
      </c>
      <c r="O9" s="103"/>
      <c r="P9" s="102"/>
      <c r="Q9" s="102">
        <v>0.594706</v>
      </c>
      <c r="R9" s="102">
        <v>0.677767999999999</v>
      </c>
      <c r="S9" s="108">
        <v>1</v>
      </c>
      <c r="T9" s="102"/>
      <c r="U9" s="102">
        <v>0.500366</v>
      </c>
      <c r="V9" s="102">
        <v>0.09434</v>
      </c>
      <c r="W9" s="109"/>
    </row>
    <row r="10" s="82" customFormat="1" ht="27.75" customHeight="1" spans="1:23">
      <c r="A10" s="26" t="s">
        <v>34</v>
      </c>
      <c r="B10" s="23"/>
      <c r="C10" s="23"/>
      <c r="D10" s="24"/>
      <c r="E10" s="27"/>
      <c r="F10" s="27"/>
      <c r="G10" s="24"/>
      <c r="H10" s="28"/>
      <c r="I10" s="28"/>
      <c r="J10" s="28"/>
      <c r="K10" s="28"/>
      <c r="L10" s="28"/>
      <c r="M10" s="28"/>
      <c r="N10" s="28"/>
      <c r="O10" s="28"/>
      <c r="P10" s="27"/>
      <c r="Q10" s="27"/>
      <c r="R10" s="27"/>
      <c r="S10" s="32"/>
      <c r="T10" s="27"/>
      <c r="U10" s="27"/>
      <c r="V10" s="27"/>
      <c r="W10" s="33"/>
    </row>
    <row r="11" s="82" customFormat="1" ht="27.75" customHeight="1" spans="1:23">
      <c r="A11" s="26" t="s">
        <v>35</v>
      </c>
      <c r="B11" s="23"/>
      <c r="C11" s="23"/>
      <c r="D11" s="24"/>
      <c r="E11" s="27"/>
      <c r="F11" s="27"/>
      <c r="G11" s="24"/>
      <c r="H11" s="28"/>
      <c r="I11" s="28"/>
      <c r="J11" s="28"/>
      <c r="K11" s="28"/>
      <c r="L11" s="28"/>
      <c r="M11" s="28"/>
      <c r="N11" s="28"/>
      <c r="O11" s="28"/>
      <c r="P11" s="27"/>
      <c r="Q11" s="27"/>
      <c r="R11" s="27"/>
      <c r="S11" s="32"/>
      <c r="T11" s="27"/>
      <c r="U11" s="27"/>
      <c r="V11" s="27"/>
      <c r="W11" s="33"/>
    </row>
    <row r="12" s="82" customFormat="1" ht="27.75" customHeight="1" spans="1:23">
      <c r="A12" s="26" t="s">
        <v>36</v>
      </c>
      <c r="B12" s="23"/>
      <c r="C12" s="23"/>
      <c r="D12" s="24"/>
      <c r="E12" s="27"/>
      <c r="F12" s="27"/>
      <c r="G12" s="24"/>
      <c r="H12" s="28"/>
      <c r="I12" s="28"/>
      <c r="J12" s="28"/>
      <c r="K12" s="28"/>
      <c r="L12" s="28"/>
      <c r="M12" s="28"/>
      <c r="N12" s="28"/>
      <c r="O12" s="28"/>
      <c r="P12" s="27"/>
      <c r="Q12" s="27"/>
      <c r="R12" s="27"/>
      <c r="S12" s="32"/>
      <c r="T12" s="27"/>
      <c r="U12" s="27"/>
      <c r="V12" s="27"/>
      <c r="W12" s="33"/>
    </row>
    <row r="13" s="82" customFormat="1" ht="27.75" customHeight="1" spans="1:23">
      <c r="A13" s="26" t="s">
        <v>37</v>
      </c>
      <c r="B13" s="23"/>
      <c r="C13" s="23"/>
      <c r="D13" s="24"/>
      <c r="E13" s="27"/>
      <c r="F13" s="27"/>
      <c r="G13" s="24"/>
      <c r="H13" s="28"/>
      <c r="I13" s="28"/>
      <c r="J13" s="28"/>
      <c r="K13" s="28"/>
      <c r="L13" s="28"/>
      <c r="M13" s="28"/>
      <c r="N13" s="28"/>
      <c r="O13" s="28"/>
      <c r="P13" s="27"/>
      <c r="Q13" s="27"/>
      <c r="R13" s="27"/>
      <c r="S13" s="32"/>
      <c r="T13" s="27"/>
      <c r="U13" s="27"/>
      <c r="V13" s="27"/>
      <c r="W13" s="33"/>
    </row>
    <row r="14" s="82" customFormat="1" ht="27.75" customHeight="1" spans="1:23">
      <c r="A14" s="26" t="s">
        <v>38</v>
      </c>
      <c r="B14" s="23"/>
      <c r="C14" s="23"/>
      <c r="D14" s="24"/>
      <c r="E14" s="27"/>
      <c r="F14" s="27"/>
      <c r="G14" s="24"/>
      <c r="H14" s="28"/>
      <c r="I14" s="28"/>
      <c r="J14" s="28"/>
      <c r="K14" s="28"/>
      <c r="L14" s="28"/>
      <c r="M14" s="28"/>
      <c r="N14" s="28"/>
      <c r="O14" s="28"/>
      <c r="P14" s="27"/>
      <c r="Q14" s="27"/>
      <c r="R14" s="27"/>
      <c r="S14" s="32"/>
      <c r="T14" s="27"/>
      <c r="U14" s="27"/>
      <c r="V14" s="27"/>
      <c r="W14" s="33"/>
    </row>
    <row r="15" s="82" customFormat="1" ht="27.75" customHeight="1" spans="1:23">
      <c r="A15" s="26" t="s">
        <v>39</v>
      </c>
      <c r="B15" s="23"/>
      <c r="C15" s="23"/>
      <c r="D15" s="24"/>
      <c r="E15" s="27"/>
      <c r="F15" s="27"/>
      <c r="G15" s="24"/>
      <c r="H15" s="28"/>
      <c r="I15" s="28"/>
      <c r="J15" s="28"/>
      <c r="K15" s="28"/>
      <c r="L15" s="28"/>
      <c r="M15" s="28"/>
      <c r="N15" s="28"/>
      <c r="O15" s="28"/>
      <c r="P15" s="27"/>
      <c r="Q15" s="27"/>
      <c r="R15" s="27"/>
      <c r="S15" s="32"/>
      <c r="T15" s="27"/>
      <c r="U15" s="27"/>
      <c r="V15" s="27"/>
      <c r="W15" s="33"/>
    </row>
    <row r="16" s="82" customFormat="1" ht="27.75" customHeight="1" spans="1:23">
      <c r="A16" s="101" t="s">
        <v>40</v>
      </c>
      <c r="B16" s="98">
        <v>22.414743</v>
      </c>
      <c r="C16" s="98">
        <v>44.4839459999999</v>
      </c>
      <c r="D16" s="99">
        <v>-0.984584253319341</v>
      </c>
      <c r="E16" s="100">
        <v>20.578089</v>
      </c>
      <c r="F16" s="102">
        <v>44.2088809999999</v>
      </c>
      <c r="G16" s="99">
        <v>-1.1483472542081</v>
      </c>
      <c r="H16" s="103">
        <v>0.614499</v>
      </c>
      <c r="I16" s="103">
        <v>7.316533</v>
      </c>
      <c r="J16" s="103">
        <v>3.06043699999999</v>
      </c>
      <c r="K16" s="103"/>
      <c r="L16" s="103">
        <v>0.426647</v>
      </c>
      <c r="M16" s="103">
        <v>8.684732</v>
      </c>
      <c r="N16" s="103"/>
      <c r="O16" s="103">
        <v>1.08974</v>
      </c>
      <c r="P16" s="102"/>
      <c r="Q16" s="102">
        <v>1.836654</v>
      </c>
      <c r="R16" s="102">
        <v>0.275065</v>
      </c>
      <c r="S16" s="108">
        <v>0.850235809248775</v>
      </c>
      <c r="T16" s="102"/>
      <c r="U16" s="102">
        <v>1.550555</v>
      </c>
      <c r="V16" s="102"/>
      <c r="W16" s="109">
        <v>0.286099</v>
      </c>
    </row>
    <row r="17" s="82" customFormat="1" ht="27.75" customHeight="1" spans="1:23">
      <c r="A17" s="26" t="s">
        <v>41</v>
      </c>
      <c r="B17" s="23"/>
      <c r="C17" s="23"/>
      <c r="D17" s="24"/>
      <c r="E17" s="27"/>
      <c r="F17" s="27"/>
      <c r="G17" s="24"/>
      <c r="H17" s="28"/>
      <c r="I17" s="28"/>
      <c r="J17" s="28"/>
      <c r="K17" s="28"/>
      <c r="L17" s="28"/>
      <c r="M17" s="28"/>
      <c r="N17" s="28"/>
      <c r="O17" s="28"/>
      <c r="P17" s="27"/>
      <c r="Q17" s="27"/>
      <c r="R17" s="27"/>
      <c r="S17" s="32"/>
      <c r="T17" s="27"/>
      <c r="U17" s="27"/>
      <c r="V17" s="27"/>
      <c r="W17" s="33"/>
    </row>
    <row r="18" s="82" customFormat="1" ht="27.75" customHeight="1" spans="1:23">
      <c r="A18" s="26" t="s">
        <v>42</v>
      </c>
      <c r="B18" s="23"/>
      <c r="C18" s="23"/>
      <c r="D18" s="24"/>
      <c r="E18" s="27"/>
      <c r="F18" s="27"/>
      <c r="G18" s="24"/>
      <c r="H18" s="28"/>
      <c r="I18" s="28"/>
      <c r="J18" s="28"/>
      <c r="K18" s="28"/>
      <c r="L18" s="28"/>
      <c r="M18" s="28"/>
      <c r="N18" s="28"/>
      <c r="O18" s="28"/>
      <c r="P18" s="27"/>
      <c r="Q18" s="27"/>
      <c r="R18" s="27"/>
      <c r="S18" s="32"/>
      <c r="T18" s="27"/>
      <c r="U18" s="27"/>
      <c r="V18" s="27"/>
      <c r="W18" s="33"/>
    </row>
    <row r="19" s="82" customFormat="1" ht="27.75" customHeight="1" spans="1:23">
      <c r="A19" s="101" t="s">
        <v>43</v>
      </c>
      <c r="B19" s="98">
        <v>71.1066229999999</v>
      </c>
      <c r="C19" s="98">
        <v>168.382159</v>
      </c>
      <c r="D19" s="99">
        <v>-1.36802356652488</v>
      </c>
      <c r="E19" s="100">
        <v>70.4768679999999</v>
      </c>
      <c r="F19" s="102">
        <v>165.588869</v>
      </c>
      <c r="G19" s="99">
        <v>-1.34954920244186</v>
      </c>
      <c r="H19" s="103">
        <v>3.203617</v>
      </c>
      <c r="I19" s="103">
        <v>39.1752599999999</v>
      </c>
      <c r="J19" s="103">
        <v>2.78871299999999</v>
      </c>
      <c r="K19" s="103">
        <v>1.505501</v>
      </c>
      <c r="L19" s="103">
        <v>1.603588</v>
      </c>
      <c r="M19" s="103">
        <v>25.105624</v>
      </c>
      <c r="N19" s="103">
        <v>0.197736</v>
      </c>
      <c r="O19" s="103">
        <v>0.835853</v>
      </c>
      <c r="P19" s="102">
        <v>0.770094</v>
      </c>
      <c r="Q19" s="102">
        <v>0.629755</v>
      </c>
      <c r="R19" s="102">
        <v>2.79328999999999</v>
      </c>
      <c r="S19" s="108">
        <v>-3.43551857468379</v>
      </c>
      <c r="T19" s="102"/>
      <c r="U19" s="102">
        <v>0.381548</v>
      </c>
      <c r="V19" s="102">
        <v>0.04717</v>
      </c>
      <c r="W19" s="109">
        <v>0.201037</v>
      </c>
    </row>
    <row r="20" s="82" customFormat="1" ht="27.75" customHeight="1" spans="1:23">
      <c r="A20" s="101" t="s">
        <v>44</v>
      </c>
      <c r="B20" s="98">
        <v>37.031293</v>
      </c>
      <c r="C20" s="98">
        <v>80.810398</v>
      </c>
      <c r="D20" s="99">
        <v>-1.18221918419106</v>
      </c>
      <c r="E20" s="100">
        <v>36.084762</v>
      </c>
      <c r="F20" s="102">
        <v>79.265866</v>
      </c>
      <c r="G20" s="99">
        <v>-1.19665758083703</v>
      </c>
      <c r="H20" s="103">
        <v>0.296778</v>
      </c>
      <c r="I20" s="103">
        <v>29.917606</v>
      </c>
      <c r="J20" s="103"/>
      <c r="K20" s="103"/>
      <c r="L20" s="103">
        <v>0.120688</v>
      </c>
      <c r="M20" s="103">
        <v>5.856874</v>
      </c>
      <c r="N20" s="103"/>
      <c r="O20" s="103">
        <v>-0.433427</v>
      </c>
      <c r="P20" s="102">
        <v>0.623021</v>
      </c>
      <c r="Q20" s="102">
        <v>0.946531</v>
      </c>
      <c r="R20" s="102">
        <v>1.544532</v>
      </c>
      <c r="S20" s="108">
        <v>-0.631781737734949</v>
      </c>
      <c r="T20" s="102"/>
      <c r="U20" s="102">
        <v>0.94106</v>
      </c>
      <c r="V20" s="102"/>
      <c r="W20" s="109">
        <v>0.005471</v>
      </c>
    </row>
    <row r="21" s="82" customFormat="1" ht="27.75" customHeight="1" spans="1:23">
      <c r="A21" s="26" t="s">
        <v>45</v>
      </c>
      <c r="B21" s="23"/>
      <c r="C21" s="23"/>
      <c r="D21" s="24"/>
      <c r="E21" s="27"/>
      <c r="F21" s="27"/>
      <c r="G21" s="24"/>
      <c r="H21" s="28"/>
      <c r="I21" s="28"/>
      <c r="J21" s="28"/>
      <c r="K21" s="28"/>
      <c r="L21" s="28"/>
      <c r="M21" s="28"/>
      <c r="N21" s="28"/>
      <c r="O21" s="28"/>
      <c r="P21" s="27"/>
      <c r="Q21" s="27"/>
      <c r="R21" s="27"/>
      <c r="S21" s="32"/>
      <c r="T21" s="27"/>
      <c r="U21" s="27"/>
      <c r="V21" s="27"/>
      <c r="W21" s="33"/>
    </row>
    <row r="22" s="82" customFormat="1" ht="27.75" customHeight="1" spans="1:23">
      <c r="A22" s="101" t="s">
        <v>46</v>
      </c>
      <c r="B22" s="98">
        <v>19.422875</v>
      </c>
      <c r="C22" s="98">
        <v>35.882418</v>
      </c>
      <c r="D22" s="99">
        <v>-0.84743082576601</v>
      </c>
      <c r="E22" s="100">
        <v>18.947962</v>
      </c>
      <c r="F22" s="102">
        <v>35.696102</v>
      </c>
      <c r="G22" s="99">
        <v>-0.88390192042817</v>
      </c>
      <c r="H22" s="103">
        <v>4.865257</v>
      </c>
      <c r="I22" s="103">
        <v>10.401422</v>
      </c>
      <c r="J22" s="103"/>
      <c r="K22" s="103">
        <v>1.273947</v>
      </c>
      <c r="L22" s="103">
        <v>0.455553</v>
      </c>
      <c r="M22" s="103">
        <v>7.757505</v>
      </c>
      <c r="N22" s="103"/>
      <c r="O22" s="103"/>
      <c r="P22" s="102">
        <v>0.333482</v>
      </c>
      <c r="Q22" s="102">
        <v>0.474913</v>
      </c>
      <c r="R22" s="102">
        <v>0.186316</v>
      </c>
      <c r="S22" s="108">
        <v>0.607683933688908</v>
      </c>
      <c r="T22" s="102"/>
      <c r="U22" s="102">
        <v>0.344442</v>
      </c>
      <c r="V22" s="102"/>
      <c r="W22" s="109">
        <v>0.130471</v>
      </c>
    </row>
    <row r="23" s="82" customFormat="1" ht="27.75" customHeight="1" spans="1:23">
      <c r="A23" s="26" t="s">
        <v>47</v>
      </c>
      <c r="B23" s="23"/>
      <c r="C23" s="23"/>
      <c r="D23" s="24"/>
      <c r="E23" s="27"/>
      <c r="F23" s="27"/>
      <c r="G23" s="24"/>
      <c r="H23" s="28"/>
      <c r="I23" s="28"/>
      <c r="J23" s="28"/>
      <c r="K23" s="28"/>
      <c r="L23" s="28"/>
      <c r="M23" s="28"/>
      <c r="N23" s="28"/>
      <c r="O23" s="28"/>
      <c r="P23" s="27"/>
      <c r="Q23" s="27"/>
      <c r="R23" s="27"/>
      <c r="S23" s="32"/>
      <c r="T23" s="27"/>
      <c r="U23" s="27"/>
      <c r="V23" s="27"/>
      <c r="W23" s="33"/>
    </row>
    <row r="24" s="82" customFormat="1" ht="27.75" customHeight="1" spans="1:23">
      <c r="A24" s="26" t="s">
        <v>48</v>
      </c>
      <c r="B24" s="23"/>
      <c r="C24" s="23"/>
      <c r="D24" s="24"/>
      <c r="E24" s="27"/>
      <c r="F24" s="27"/>
      <c r="G24" s="24"/>
      <c r="H24" s="28"/>
      <c r="I24" s="28"/>
      <c r="J24" s="28"/>
      <c r="K24" s="28"/>
      <c r="L24" s="28"/>
      <c r="M24" s="28"/>
      <c r="N24" s="28"/>
      <c r="O24" s="28"/>
      <c r="P24" s="27"/>
      <c r="Q24" s="27"/>
      <c r="R24" s="27"/>
      <c r="S24" s="32"/>
      <c r="T24" s="27"/>
      <c r="U24" s="27"/>
      <c r="V24" s="27"/>
      <c r="W24" s="33"/>
    </row>
    <row r="25" s="82" customFormat="1" ht="27.75" customHeight="1" spans="1:23">
      <c r="A25" s="101" t="s">
        <v>49</v>
      </c>
      <c r="B25" s="98">
        <v>72.5334139999997</v>
      </c>
      <c r="C25" s="98">
        <v>36.7649649999999</v>
      </c>
      <c r="D25" s="99">
        <v>0.493130641830812</v>
      </c>
      <c r="E25" s="100">
        <v>72.1319149999997</v>
      </c>
      <c r="F25" s="102">
        <v>21.0538309999999</v>
      </c>
      <c r="G25" s="99">
        <v>0.708120448486638</v>
      </c>
      <c r="H25" s="103">
        <v>7.474212</v>
      </c>
      <c r="I25" s="103">
        <v>42.2881029999997</v>
      </c>
      <c r="J25" s="103">
        <v>0.022642</v>
      </c>
      <c r="K25" s="103">
        <v>0.89623</v>
      </c>
      <c r="L25" s="103">
        <v>3.822702</v>
      </c>
      <c r="M25" s="103">
        <v>22.672929</v>
      </c>
      <c r="N25" s="103">
        <v>0.15283</v>
      </c>
      <c r="O25" s="103">
        <v>2.586859</v>
      </c>
      <c r="P25" s="102">
        <v>0.58585</v>
      </c>
      <c r="Q25" s="102">
        <v>0.401499</v>
      </c>
      <c r="R25" s="102">
        <v>15.711134</v>
      </c>
      <c r="S25" s="108">
        <v>-38.1311908622437</v>
      </c>
      <c r="T25" s="102"/>
      <c r="U25" s="102">
        <v>0.230274</v>
      </c>
      <c r="V25" s="102"/>
      <c r="W25" s="109">
        <v>0.171225</v>
      </c>
    </row>
    <row r="26" s="82" customFormat="1" ht="27.75" customHeight="1" spans="1:23">
      <c r="A26" s="104" t="s">
        <v>80</v>
      </c>
      <c r="B26" s="98">
        <v>296.170029</v>
      </c>
      <c r="C26" s="98">
        <v>497.416832</v>
      </c>
      <c r="D26" s="99">
        <v>-0.679497529441104</v>
      </c>
      <c r="E26" s="98">
        <v>276.97106</v>
      </c>
      <c r="F26" s="98">
        <v>474.540541</v>
      </c>
      <c r="G26" s="99">
        <v>-0.713321749210911</v>
      </c>
      <c r="H26" s="98">
        <v>28.363178</v>
      </c>
      <c r="I26" s="98">
        <v>168.4674</v>
      </c>
      <c r="J26" s="98">
        <v>6.45670699999998</v>
      </c>
      <c r="K26" s="98">
        <v>12.072038</v>
      </c>
      <c r="L26" s="98">
        <v>9.382947</v>
      </c>
      <c r="M26" s="98">
        <v>79.38289</v>
      </c>
      <c r="N26" s="98">
        <v>3.20508</v>
      </c>
      <c r="O26" s="98">
        <v>4.834533</v>
      </c>
      <c r="P26" s="98">
        <v>5.241503</v>
      </c>
      <c r="Q26" s="98">
        <v>19.198969</v>
      </c>
      <c r="R26" s="98">
        <v>22.876291</v>
      </c>
      <c r="S26" s="108">
        <v>-0.191537472663245</v>
      </c>
      <c r="T26" s="98">
        <v>0</v>
      </c>
      <c r="U26" s="98">
        <v>4.831382</v>
      </c>
      <c r="V26" s="98">
        <v>5.445174</v>
      </c>
      <c r="W26" s="98">
        <v>8.922413</v>
      </c>
    </row>
  </sheetData>
  <mergeCells count="15">
    <mergeCell ref="A2:W2"/>
    <mergeCell ref="A3:W3"/>
    <mergeCell ref="B4:W4"/>
    <mergeCell ref="E5:O5"/>
    <mergeCell ref="Q5:W5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85" zoomScaleNormal="85" workbookViewId="0">
      <selection activeCell="B8" sqref="B8:W26"/>
    </sheetView>
  </sheetViews>
  <sheetFormatPr defaultColWidth="9" defaultRowHeight="14.25"/>
  <cols>
    <col min="1" max="1" width="8.125" style="1" customWidth="1"/>
    <col min="2" max="3" width="9.5" style="1" customWidth="1"/>
    <col min="4" max="4" width="7.875" style="1" customWidth="1"/>
    <col min="5" max="6" width="9.875" style="56" customWidth="1"/>
    <col min="7" max="7" width="8" style="1" customWidth="1"/>
    <col min="8" max="8" width="7.875" style="1" customWidth="1"/>
    <col min="9" max="10" width="9.375" style="1" customWidth="1"/>
    <col min="11" max="11" width="11" style="1" customWidth="1"/>
    <col min="12" max="12" width="9.5" style="1" customWidth="1"/>
    <col min="13" max="13" width="9.125" style="1" customWidth="1"/>
    <col min="14" max="14" width="8.25" style="1" customWidth="1"/>
    <col min="15" max="15" width="8.625" style="1" customWidth="1"/>
    <col min="16" max="16" width="8.125" style="1" customWidth="1"/>
    <col min="17" max="18" width="7.875" style="1" customWidth="1"/>
    <col min="19" max="19" width="8.25" style="2" customWidth="1"/>
    <col min="20" max="21" width="9" style="1"/>
    <col min="22" max="22" width="9.625" style="1" customWidth="1"/>
    <col min="23" max="23" width="7.25" style="56" customWidth="1"/>
    <col min="24" max="16384" width="9" style="1"/>
  </cols>
  <sheetData>
    <row r="1" s="1" customFormat="1" ht="30" customHeight="1" spans="1:23">
      <c r="A1" s="3" t="s">
        <v>145</v>
      </c>
      <c r="E1" s="56"/>
      <c r="F1" s="56"/>
      <c r="S1" s="2"/>
      <c r="W1" s="56"/>
    </row>
    <row r="2" s="1" customFormat="1" ht="27.75" customHeight="1" spans="1:23">
      <c r="A2" s="4" t="s">
        <v>149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ht="27.75" customHeight="1" spans="1:23">
      <c r="A3" s="57" t="s">
        <v>192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="1" customFormat="1" ht="27.75" customHeight="1" spans="1:23">
      <c r="A4" s="8" t="s">
        <v>55</v>
      </c>
      <c r="B4" s="36" t="s">
        <v>56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70"/>
    </row>
    <row r="5" s="1" customFormat="1" ht="27.75" customHeight="1" spans="1:23">
      <c r="A5" s="12"/>
      <c r="B5" s="8" t="s">
        <v>57</v>
      </c>
      <c r="C5" s="8"/>
      <c r="D5" s="8" t="s">
        <v>59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13"/>
      <c r="R5" s="13"/>
      <c r="S5" s="13"/>
      <c r="T5" s="13"/>
      <c r="U5" s="13"/>
      <c r="V5" s="13"/>
      <c r="W5" s="13"/>
    </row>
    <row r="6" s="1" customFormat="1" ht="27.75" customHeight="1" spans="1:23">
      <c r="A6" s="12"/>
      <c r="B6" s="12"/>
      <c r="C6" s="12"/>
      <c r="D6" s="12"/>
      <c r="E6" s="59" t="s">
        <v>62</v>
      </c>
      <c r="F6" s="60"/>
      <c r="G6" s="16" t="s">
        <v>63</v>
      </c>
      <c r="H6" s="61" t="s">
        <v>64</v>
      </c>
      <c r="I6" s="61" t="s">
        <v>65</v>
      </c>
      <c r="J6" s="61" t="s">
        <v>66</v>
      </c>
      <c r="K6" s="61" t="s">
        <v>67</v>
      </c>
      <c r="L6" s="61" t="s">
        <v>68</v>
      </c>
      <c r="M6" s="61" t="s">
        <v>69</v>
      </c>
      <c r="N6" s="61" t="s">
        <v>70</v>
      </c>
      <c r="O6" s="61" t="s">
        <v>71</v>
      </c>
      <c r="P6" s="67" t="s">
        <v>72</v>
      </c>
      <c r="Q6" s="71" t="s">
        <v>73</v>
      </c>
      <c r="R6" s="72"/>
      <c r="S6" s="73" t="s">
        <v>63</v>
      </c>
      <c r="T6" s="74" t="s">
        <v>74</v>
      </c>
      <c r="U6" s="74" t="s">
        <v>75</v>
      </c>
      <c r="V6" s="74" t="s">
        <v>76</v>
      </c>
      <c r="W6" s="75" t="s">
        <v>77</v>
      </c>
    </row>
    <row r="7" s="1" customFormat="1" ht="27.75" customHeight="1" spans="1:23">
      <c r="A7" s="19"/>
      <c r="B7" s="19"/>
      <c r="C7" s="19"/>
      <c r="D7" s="19"/>
      <c r="E7" s="59"/>
      <c r="F7" s="62"/>
      <c r="G7" s="20"/>
      <c r="H7" s="61" t="s">
        <v>78</v>
      </c>
      <c r="I7" s="61" t="s">
        <v>78</v>
      </c>
      <c r="J7" s="61" t="s">
        <v>78</v>
      </c>
      <c r="K7" s="61" t="s">
        <v>78</v>
      </c>
      <c r="L7" s="61" t="s">
        <v>78</v>
      </c>
      <c r="M7" s="61" t="s">
        <v>78</v>
      </c>
      <c r="N7" s="61" t="s">
        <v>78</v>
      </c>
      <c r="O7" s="61" t="s">
        <v>78</v>
      </c>
      <c r="P7" s="68" t="s">
        <v>78</v>
      </c>
      <c r="Q7" s="71"/>
      <c r="R7" s="76"/>
      <c r="S7" s="77"/>
      <c r="T7" s="78" t="s">
        <v>78</v>
      </c>
      <c r="U7" s="78" t="s">
        <v>78</v>
      </c>
      <c r="V7" s="78" t="s">
        <v>78</v>
      </c>
      <c r="W7" s="79" t="s">
        <v>78</v>
      </c>
    </row>
    <row r="8" s="1" customFormat="1" ht="27.75" customHeight="1" spans="1:23">
      <c r="A8" s="22" t="s">
        <v>79</v>
      </c>
      <c r="B8" s="23"/>
      <c r="C8" s="23"/>
      <c r="D8" s="24"/>
      <c r="E8" s="27"/>
      <c r="F8" s="27"/>
      <c r="G8" s="24"/>
      <c r="H8" s="28"/>
      <c r="I8" s="28"/>
      <c r="J8" s="28"/>
      <c r="K8" s="28"/>
      <c r="L8" s="69"/>
      <c r="M8" s="69"/>
      <c r="N8" s="69"/>
      <c r="O8" s="69"/>
      <c r="P8" s="69"/>
      <c r="Q8" s="27"/>
      <c r="R8" s="27"/>
      <c r="S8" s="24"/>
      <c r="T8" s="27"/>
      <c r="U8" s="27"/>
      <c r="V8" s="27"/>
      <c r="W8" s="33"/>
    </row>
    <row r="9" s="1" customFormat="1" spans="1:23">
      <c r="A9" s="26" t="s">
        <v>33</v>
      </c>
      <c r="B9" s="23"/>
      <c r="C9" s="23"/>
      <c r="D9" s="24"/>
      <c r="E9" s="27"/>
      <c r="F9" s="27"/>
      <c r="G9" s="24"/>
      <c r="H9" s="28"/>
      <c r="I9" s="28"/>
      <c r="J9" s="28"/>
      <c r="K9" s="28"/>
      <c r="L9" s="69"/>
      <c r="M9" s="69"/>
      <c r="N9" s="69"/>
      <c r="O9" s="69"/>
      <c r="P9" s="69"/>
      <c r="Q9" s="27"/>
      <c r="R9" s="27"/>
      <c r="S9" s="24"/>
      <c r="T9" s="27"/>
      <c r="U9" s="27"/>
      <c r="V9" s="27"/>
      <c r="W9" s="33"/>
    </row>
    <row r="10" s="1" customFormat="1" spans="1:23">
      <c r="A10" s="26" t="s">
        <v>34</v>
      </c>
      <c r="B10" s="23"/>
      <c r="C10" s="23"/>
      <c r="D10" s="24"/>
      <c r="E10" s="27"/>
      <c r="F10" s="27"/>
      <c r="G10" s="24"/>
      <c r="H10" s="28"/>
      <c r="I10" s="28"/>
      <c r="J10" s="28"/>
      <c r="K10" s="28"/>
      <c r="L10" s="69"/>
      <c r="M10" s="69"/>
      <c r="N10" s="69"/>
      <c r="O10" s="69"/>
      <c r="P10" s="69"/>
      <c r="Q10" s="27"/>
      <c r="R10" s="27"/>
      <c r="S10" s="24"/>
      <c r="T10" s="27"/>
      <c r="U10" s="27"/>
      <c r="V10" s="27"/>
      <c r="W10" s="33"/>
    </row>
    <row r="11" s="1" customFormat="1" spans="1:23">
      <c r="A11" s="26" t="s">
        <v>35</v>
      </c>
      <c r="B11" s="23"/>
      <c r="C11" s="23"/>
      <c r="D11" s="24"/>
      <c r="E11" s="27"/>
      <c r="F11" s="27"/>
      <c r="G11" s="24"/>
      <c r="H11" s="28"/>
      <c r="I11" s="28"/>
      <c r="J11" s="28"/>
      <c r="K11" s="28"/>
      <c r="L11" s="69"/>
      <c r="M11" s="69"/>
      <c r="N11" s="69"/>
      <c r="O11" s="69"/>
      <c r="P11" s="69"/>
      <c r="Q11" s="27"/>
      <c r="R11" s="27"/>
      <c r="S11" s="24"/>
      <c r="T11" s="27"/>
      <c r="U11" s="27"/>
      <c r="V11" s="27"/>
      <c r="W11" s="33"/>
    </row>
    <row r="12" s="1" customFormat="1" spans="1:23">
      <c r="A12" s="26" t="s">
        <v>36</v>
      </c>
      <c r="B12" s="23"/>
      <c r="C12" s="23"/>
      <c r="D12" s="24"/>
      <c r="E12" s="27"/>
      <c r="F12" s="27"/>
      <c r="G12" s="24"/>
      <c r="H12" s="28"/>
      <c r="I12" s="28"/>
      <c r="J12" s="28"/>
      <c r="K12" s="28"/>
      <c r="L12" s="69"/>
      <c r="M12" s="69"/>
      <c r="N12" s="69"/>
      <c r="O12" s="69"/>
      <c r="P12" s="69"/>
      <c r="Q12" s="27"/>
      <c r="R12" s="27"/>
      <c r="S12" s="24"/>
      <c r="T12" s="27"/>
      <c r="U12" s="27"/>
      <c r="V12" s="27"/>
      <c r="W12" s="33"/>
    </row>
    <row r="13" s="1" customFormat="1" spans="1:23">
      <c r="A13" s="26" t="s">
        <v>37</v>
      </c>
      <c r="B13" s="23"/>
      <c r="C13" s="23"/>
      <c r="D13" s="24"/>
      <c r="E13" s="27"/>
      <c r="F13" s="27"/>
      <c r="G13" s="24"/>
      <c r="H13" s="28"/>
      <c r="I13" s="28"/>
      <c r="J13" s="28"/>
      <c r="K13" s="28"/>
      <c r="L13" s="69"/>
      <c r="M13" s="69"/>
      <c r="N13" s="69"/>
      <c r="O13" s="69"/>
      <c r="P13" s="69"/>
      <c r="Q13" s="27"/>
      <c r="R13" s="27"/>
      <c r="S13" s="24"/>
      <c r="T13" s="27"/>
      <c r="U13" s="27"/>
      <c r="V13" s="27"/>
      <c r="W13" s="33"/>
    </row>
    <row r="14" s="1" customFormat="1" spans="1:23">
      <c r="A14" s="26" t="s">
        <v>38</v>
      </c>
      <c r="B14" s="23"/>
      <c r="C14" s="23"/>
      <c r="D14" s="24"/>
      <c r="E14" s="27"/>
      <c r="F14" s="27"/>
      <c r="G14" s="24"/>
      <c r="H14" s="28"/>
      <c r="I14" s="28"/>
      <c r="J14" s="28"/>
      <c r="K14" s="28"/>
      <c r="L14" s="69"/>
      <c r="M14" s="69"/>
      <c r="N14" s="69"/>
      <c r="O14" s="69"/>
      <c r="P14" s="69"/>
      <c r="Q14" s="27"/>
      <c r="R14" s="27"/>
      <c r="S14" s="24"/>
      <c r="T14" s="27"/>
      <c r="U14" s="27"/>
      <c r="V14" s="27"/>
      <c r="W14" s="33"/>
    </row>
    <row r="15" s="1" customFormat="1" spans="1:23">
      <c r="A15" s="26" t="s">
        <v>39</v>
      </c>
      <c r="B15" s="23"/>
      <c r="C15" s="23"/>
      <c r="D15" s="24"/>
      <c r="E15" s="27"/>
      <c r="F15" s="27"/>
      <c r="G15" s="24"/>
      <c r="H15" s="28"/>
      <c r="I15" s="28"/>
      <c r="J15" s="28"/>
      <c r="K15" s="28"/>
      <c r="L15" s="69"/>
      <c r="M15" s="69"/>
      <c r="N15" s="69"/>
      <c r="O15" s="69"/>
      <c r="P15" s="69"/>
      <c r="Q15" s="27"/>
      <c r="R15" s="27"/>
      <c r="S15" s="24"/>
      <c r="T15" s="27"/>
      <c r="U15" s="27"/>
      <c r="V15" s="27"/>
      <c r="W15" s="33"/>
    </row>
    <row r="16" s="1" customFormat="1" spans="1:23">
      <c r="A16" s="26" t="s">
        <v>40</v>
      </c>
      <c r="B16" s="23"/>
      <c r="C16" s="23"/>
      <c r="D16" s="24"/>
      <c r="E16" s="27"/>
      <c r="F16" s="27"/>
      <c r="G16" s="24"/>
      <c r="H16" s="28"/>
      <c r="I16" s="28"/>
      <c r="J16" s="28"/>
      <c r="K16" s="28"/>
      <c r="L16" s="69"/>
      <c r="M16" s="69"/>
      <c r="N16" s="69"/>
      <c r="O16" s="69"/>
      <c r="P16" s="69"/>
      <c r="Q16" s="27"/>
      <c r="R16" s="27"/>
      <c r="S16" s="24"/>
      <c r="T16" s="27"/>
      <c r="U16" s="27"/>
      <c r="V16" s="27"/>
      <c r="W16" s="33"/>
    </row>
    <row r="17" s="1" customFormat="1" spans="1:23">
      <c r="A17" s="26" t="s">
        <v>41</v>
      </c>
      <c r="B17" s="23"/>
      <c r="C17" s="23"/>
      <c r="D17" s="24"/>
      <c r="E17" s="27"/>
      <c r="F17" s="27"/>
      <c r="G17" s="24"/>
      <c r="H17" s="28"/>
      <c r="I17" s="28"/>
      <c r="J17" s="28"/>
      <c r="K17" s="28"/>
      <c r="L17" s="69"/>
      <c r="M17" s="69"/>
      <c r="N17" s="69"/>
      <c r="O17" s="69"/>
      <c r="P17" s="69"/>
      <c r="Q17" s="27"/>
      <c r="R17" s="27"/>
      <c r="S17" s="24"/>
      <c r="T17" s="27"/>
      <c r="U17" s="27"/>
      <c r="V17" s="27"/>
      <c r="W17" s="33"/>
    </row>
    <row r="18" s="1" customFormat="1" spans="1:23">
      <c r="A18" s="26" t="s">
        <v>42</v>
      </c>
      <c r="B18" s="23"/>
      <c r="C18" s="23"/>
      <c r="D18" s="24"/>
      <c r="E18" s="27"/>
      <c r="F18" s="27"/>
      <c r="G18" s="24"/>
      <c r="H18" s="28"/>
      <c r="I18" s="28"/>
      <c r="J18" s="28"/>
      <c r="K18" s="28"/>
      <c r="L18" s="69"/>
      <c r="M18" s="69"/>
      <c r="N18" s="69"/>
      <c r="O18" s="69"/>
      <c r="P18" s="69"/>
      <c r="Q18" s="27"/>
      <c r="R18" s="27"/>
      <c r="S18" s="24"/>
      <c r="T18" s="27"/>
      <c r="U18" s="27"/>
      <c r="V18" s="27"/>
      <c r="W18" s="33"/>
    </row>
    <row r="19" s="1" customFormat="1" spans="1:23">
      <c r="A19" s="26" t="s">
        <v>43</v>
      </c>
      <c r="B19" s="23"/>
      <c r="C19" s="23"/>
      <c r="D19" s="24"/>
      <c r="E19" s="27"/>
      <c r="F19" s="27"/>
      <c r="G19" s="24"/>
      <c r="H19" s="28"/>
      <c r="I19" s="28"/>
      <c r="J19" s="28"/>
      <c r="K19" s="28"/>
      <c r="L19" s="69"/>
      <c r="M19" s="69"/>
      <c r="N19" s="69"/>
      <c r="O19" s="69"/>
      <c r="P19" s="69"/>
      <c r="Q19" s="27"/>
      <c r="R19" s="27"/>
      <c r="S19" s="24"/>
      <c r="T19" s="27"/>
      <c r="U19" s="27"/>
      <c r="V19" s="27"/>
      <c r="W19" s="33"/>
    </row>
    <row r="20" s="1" customFormat="1" spans="1:23">
      <c r="A20" s="26" t="s">
        <v>44</v>
      </c>
      <c r="B20" s="23"/>
      <c r="C20" s="23"/>
      <c r="D20" s="24"/>
      <c r="E20" s="27"/>
      <c r="F20" s="27"/>
      <c r="G20" s="24"/>
      <c r="H20" s="28"/>
      <c r="I20" s="28"/>
      <c r="J20" s="28"/>
      <c r="K20" s="28"/>
      <c r="L20" s="69"/>
      <c r="M20" s="69"/>
      <c r="N20" s="69"/>
      <c r="O20" s="69"/>
      <c r="P20" s="69"/>
      <c r="Q20" s="27"/>
      <c r="R20" s="27"/>
      <c r="S20" s="24"/>
      <c r="T20" s="27"/>
      <c r="U20" s="27"/>
      <c r="V20" s="27"/>
      <c r="W20" s="33"/>
    </row>
    <row r="21" s="1" customFormat="1" spans="1:23">
      <c r="A21" s="26" t="s">
        <v>45</v>
      </c>
      <c r="B21" s="23"/>
      <c r="C21" s="23"/>
      <c r="D21" s="24"/>
      <c r="E21" s="27"/>
      <c r="F21" s="27"/>
      <c r="G21" s="24"/>
      <c r="H21" s="28"/>
      <c r="I21" s="28"/>
      <c r="J21" s="28"/>
      <c r="K21" s="28"/>
      <c r="L21" s="69"/>
      <c r="M21" s="69"/>
      <c r="N21" s="69"/>
      <c r="O21" s="69"/>
      <c r="P21" s="69"/>
      <c r="Q21" s="27"/>
      <c r="R21" s="27"/>
      <c r="S21" s="24"/>
      <c r="T21" s="27"/>
      <c r="U21" s="27"/>
      <c r="V21" s="27"/>
      <c r="W21" s="33"/>
    </row>
    <row r="22" s="1" customFormat="1" spans="1:23">
      <c r="A22" s="26" t="s">
        <v>46</v>
      </c>
      <c r="B22" s="23"/>
      <c r="C22" s="23"/>
      <c r="D22" s="24"/>
      <c r="E22" s="27"/>
      <c r="F22" s="27"/>
      <c r="G22" s="24"/>
      <c r="H22" s="28"/>
      <c r="I22" s="28"/>
      <c r="J22" s="28"/>
      <c r="K22" s="28"/>
      <c r="L22" s="69"/>
      <c r="M22" s="69"/>
      <c r="N22" s="69"/>
      <c r="O22" s="69"/>
      <c r="P22" s="69"/>
      <c r="Q22" s="27"/>
      <c r="R22" s="27"/>
      <c r="S22" s="24"/>
      <c r="T22" s="27"/>
      <c r="U22" s="27"/>
      <c r="V22" s="27"/>
      <c r="W22" s="80"/>
    </row>
    <row r="23" s="1" customFormat="1" spans="1:23">
      <c r="A23" s="26" t="s">
        <v>47</v>
      </c>
      <c r="B23" s="23"/>
      <c r="C23" s="23"/>
      <c r="D23" s="24"/>
      <c r="E23" s="27"/>
      <c r="F23" s="27"/>
      <c r="G23" s="24"/>
      <c r="H23" s="28"/>
      <c r="I23" s="28"/>
      <c r="J23" s="28"/>
      <c r="K23" s="28"/>
      <c r="L23" s="69"/>
      <c r="M23" s="69"/>
      <c r="N23" s="69"/>
      <c r="O23" s="69"/>
      <c r="P23" s="69"/>
      <c r="Q23" s="27"/>
      <c r="R23" s="27"/>
      <c r="S23" s="24"/>
      <c r="T23" s="27"/>
      <c r="U23" s="27"/>
      <c r="V23" s="27"/>
      <c r="W23" s="33"/>
    </row>
    <row r="24" s="1" customFormat="1" spans="1:23">
      <c r="A24" s="26" t="s">
        <v>48</v>
      </c>
      <c r="B24" s="23"/>
      <c r="C24" s="23"/>
      <c r="D24" s="24"/>
      <c r="E24" s="27"/>
      <c r="F24" s="27"/>
      <c r="G24" s="24"/>
      <c r="H24" s="28"/>
      <c r="I24" s="28"/>
      <c r="J24" s="28"/>
      <c r="K24" s="28"/>
      <c r="L24" s="28"/>
      <c r="M24" s="28"/>
      <c r="N24" s="28"/>
      <c r="O24" s="28"/>
      <c r="P24" s="27"/>
      <c r="Q24" s="27"/>
      <c r="R24" s="27"/>
      <c r="S24" s="24"/>
      <c r="T24" s="27"/>
      <c r="U24" s="27"/>
      <c r="V24" s="27"/>
      <c r="W24" s="33"/>
    </row>
    <row r="25" s="1" customFormat="1" spans="1:23">
      <c r="A25" s="26" t="s">
        <v>49</v>
      </c>
      <c r="B25" s="23"/>
      <c r="C25" s="23"/>
      <c r="D25" s="24"/>
      <c r="E25" s="27"/>
      <c r="F25" s="27"/>
      <c r="G25" s="24"/>
      <c r="H25" s="28"/>
      <c r="I25" s="28"/>
      <c r="J25" s="28"/>
      <c r="K25" s="28"/>
      <c r="L25" s="28"/>
      <c r="M25" s="28"/>
      <c r="N25" s="28"/>
      <c r="O25" s="28"/>
      <c r="P25" s="27"/>
      <c r="Q25" s="27"/>
      <c r="R25" s="27"/>
      <c r="S25" s="24"/>
      <c r="T25" s="27"/>
      <c r="U25" s="27"/>
      <c r="V25" s="27"/>
      <c r="W25" s="33"/>
    </row>
    <row r="26" s="55" customFormat="1" spans="1:23">
      <c r="A26" s="63" t="s">
        <v>116</v>
      </c>
      <c r="B26" s="23"/>
      <c r="C26" s="23"/>
      <c r="D26" s="64"/>
      <c r="E26" s="65"/>
      <c r="F26" s="27"/>
      <c r="G26" s="64"/>
      <c r="H26" s="66"/>
      <c r="I26" s="65"/>
      <c r="J26" s="65"/>
      <c r="K26" s="66"/>
      <c r="L26" s="65"/>
      <c r="M26" s="65"/>
      <c r="N26" s="65"/>
      <c r="O26" s="65"/>
      <c r="P26" s="65"/>
      <c r="Q26" s="65"/>
      <c r="R26" s="27"/>
      <c r="S26" s="64"/>
      <c r="T26" s="65"/>
      <c r="U26" s="65"/>
      <c r="V26" s="65"/>
      <c r="W26" s="81"/>
    </row>
  </sheetData>
  <mergeCells count="12">
    <mergeCell ref="A2:W2"/>
    <mergeCell ref="A3:W3"/>
    <mergeCell ref="B4:W4"/>
    <mergeCell ref="E5:P5"/>
    <mergeCell ref="Q5:W5"/>
    <mergeCell ref="A4:A7"/>
    <mergeCell ref="B5:B7"/>
    <mergeCell ref="D5:D7"/>
    <mergeCell ref="E6:E7"/>
    <mergeCell ref="G6:G7"/>
    <mergeCell ref="Q6:Q7"/>
    <mergeCell ref="S6:S7"/>
  </mergeCells>
  <pageMargins left="0.75" right="0.75" top="1" bottom="1" header="0.511805555555556" footer="0.511805555555556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zoomScale="55" zoomScaleNormal="55" workbookViewId="0">
      <selection activeCell="Z28" sqref="Z28"/>
    </sheetView>
  </sheetViews>
  <sheetFormatPr defaultColWidth="9" defaultRowHeight="14.25"/>
  <cols>
    <col min="1" max="1" width="8.125" style="1" customWidth="1"/>
    <col min="2" max="3" width="9" style="1"/>
    <col min="4" max="4" width="7.875" style="1" customWidth="1"/>
    <col min="5" max="5" width="9.5" style="1" customWidth="1"/>
    <col min="6" max="7" width="7.75" style="1" customWidth="1"/>
    <col min="8" max="8" width="9.5" style="1" customWidth="1"/>
    <col min="9" max="9" width="7.75" style="1" customWidth="1"/>
    <col min="10" max="10" width="10.125" style="1" customWidth="1"/>
    <col min="11" max="11" width="9" style="1" customWidth="1"/>
    <col min="12" max="12" width="8.625" style="1" customWidth="1"/>
    <col min="13" max="15" width="7.75" style="1" customWidth="1"/>
    <col min="16" max="22" width="7.875" style="1" customWidth="1"/>
    <col min="23" max="16384" width="9" style="1"/>
  </cols>
  <sheetData>
    <row r="1" s="1" customFormat="1" ht="30" customHeight="1" spans="1:1">
      <c r="A1" s="3" t="s">
        <v>52</v>
      </c>
    </row>
    <row r="2" s="1" customFormat="1" ht="27.75" customHeight="1" spans="1:22">
      <c r="A2" s="34" t="s">
        <v>193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="1" customFormat="1" ht="27.75" customHeight="1" spans="1:22">
      <c r="A3" s="35" t="s">
        <v>54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="1" customFormat="1" ht="27.75" customHeight="1" spans="1:22">
      <c r="A4" s="8" t="s">
        <v>55</v>
      </c>
      <c r="B4" s="36" t="s">
        <v>56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="1" customFormat="1" ht="27.75" customHeight="1" spans="1:22">
      <c r="A5" s="12"/>
      <c r="B5" s="13" t="s">
        <v>83</v>
      </c>
      <c r="C5" s="13"/>
      <c r="D5" s="13" t="s">
        <v>59</v>
      </c>
      <c r="E5" s="38" t="s">
        <v>60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 t="s">
        <v>61</v>
      </c>
      <c r="Q5" s="38"/>
      <c r="R5" s="38"/>
      <c r="S5" s="38"/>
      <c r="T5" s="38"/>
      <c r="U5" s="38"/>
      <c r="V5" s="38"/>
    </row>
    <row r="6" s="1" customFormat="1" ht="27.75" customHeight="1" spans="1:22">
      <c r="A6" s="12"/>
      <c r="B6" s="13"/>
      <c r="C6" s="13"/>
      <c r="D6" s="13"/>
      <c r="E6" s="39" t="s">
        <v>62</v>
      </c>
      <c r="F6" s="40" t="s">
        <v>63</v>
      </c>
      <c r="G6" s="41" t="s">
        <v>64</v>
      </c>
      <c r="H6" s="41" t="s">
        <v>65</v>
      </c>
      <c r="I6" s="41" t="s">
        <v>66</v>
      </c>
      <c r="J6" s="41" t="s">
        <v>67</v>
      </c>
      <c r="K6" s="41" t="s">
        <v>68</v>
      </c>
      <c r="L6" s="41" t="s">
        <v>69</v>
      </c>
      <c r="M6" s="41" t="s">
        <v>70</v>
      </c>
      <c r="N6" s="41" t="s">
        <v>71</v>
      </c>
      <c r="O6" s="41" t="s">
        <v>72</v>
      </c>
      <c r="P6" s="39" t="s">
        <v>73</v>
      </c>
      <c r="Q6" s="40"/>
      <c r="R6" s="40" t="s">
        <v>63</v>
      </c>
      <c r="S6" s="41" t="s">
        <v>74</v>
      </c>
      <c r="T6" s="41" t="s">
        <v>75</v>
      </c>
      <c r="U6" s="41" t="s">
        <v>76</v>
      </c>
      <c r="V6" s="41" t="s">
        <v>77</v>
      </c>
    </row>
    <row r="7" s="1" customFormat="1" ht="27.75" customHeight="1" spans="1:22">
      <c r="A7" s="19"/>
      <c r="B7" s="13"/>
      <c r="C7" s="13"/>
      <c r="D7" s="13"/>
      <c r="E7" s="39"/>
      <c r="F7" s="42"/>
      <c r="G7" s="41" t="s">
        <v>78</v>
      </c>
      <c r="H7" s="41" t="s">
        <v>78</v>
      </c>
      <c r="I7" s="41" t="s">
        <v>78</v>
      </c>
      <c r="J7" s="41" t="s">
        <v>78</v>
      </c>
      <c r="K7" s="41" t="s">
        <v>78</v>
      </c>
      <c r="L7" s="41" t="s">
        <v>78</v>
      </c>
      <c r="M7" s="41" t="s">
        <v>78</v>
      </c>
      <c r="N7" s="41" t="s">
        <v>78</v>
      </c>
      <c r="O7" s="41" t="s">
        <v>78</v>
      </c>
      <c r="P7" s="39"/>
      <c r="Q7" s="42"/>
      <c r="R7" s="42"/>
      <c r="S7" s="41" t="s">
        <v>78</v>
      </c>
      <c r="T7" s="41" t="s">
        <v>78</v>
      </c>
      <c r="U7" s="41" t="s">
        <v>78</v>
      </c>
      <c r="V7" s="41" t="s">
        <v>78</v>
      </c>
    </row>
    <row r="8" s="1" customFormat="1" ht="27.75" customHeight="1" spans="1:22">
      <c r="A8" s="22" t="s">
        <v>79</v>
      </c>
      <c r="B8" s="43"/>
      <c r="C8" s="43"/>
      <c r="D8" s="44"/>
      <c r="E8" s="45"/>
      <c r="F8" s="44"/>
      <c r="G8" s="46"/>
      <c r="H8" s="46"/>
      <c r="I8" s="46"/>
      <c r="J8" s="46"/>
      <c r="K8" s="51"/>
      <c r="L8" s="51"/>
      <c r="M8" s="51"/>
      <c r="N8" s="51"/>
      <c r="O8" s="51"/>
      <c r="P8" s="45"/>
      <c r="Q8" s="45"/>
      <c r="R8" s="44"/>
      <c r="S8" s="45"/>
      <c r="T8" s="45"/>
      <c r="U8" s="45"/>
      <c r="V8" s="52"/>
    </row>
    <row r="9" s="1" customFormat="1" ht="27.75" customHeight="1" spans="1:22">
      <c r="A9" s="26" t="s">
        <v>33</v>
      </c>
      <c r="B9" s="43"/>
      <c r="C9" s="43"/>
      <c r="D9" s="44"/>
      <c r="E9" s="45"/>
      <c r="F9" s="44"/>
      <c r="G9" s="46"/>
      <c r="H9" s="46"/>
      <c r="I9" s="46"/>
      <c r="J9" s="46"/>
      <c r="K9" s="51"/>
      <c r="L9" s="51"/>
      <c r="M9" s="51"/>
      <c r="N9" s="51"/>
      <c r="O9" s="51"/>
      <c r="P9" s="45"/>
      <c r="Q9" s="45"/>
      <c r="R9" s="44"/>
      <c r="S9" s="45"/>
      <c r="T9" s="45"/>
      <c r="U9" s="45"/>
      <c r="V9" s="52"/>
    </row>
    <row r="10" s="1" customFormat="1" ht="27.75" customHeight="1" spans="1:22">
      <c r="A10" s="26" t="s">
        <v>34</v>
      </c>
      <c r="B10" s="43"/>
      <c r="C10" s="43"/>
      <c r="D10" s="44"/>
      <c r="E10" s="45"/>
      <c r="F10" s="44"/>
      <c r="G10" s="46"/>
      <c r="H10" s="46"/>
      <c r="I10" s="46"/>
      <c r="J10" s="46"/>
      <c r="K10" s="51"/>
      <c r="L10" s="51"/>
      <c r="M10" s="51"/>
      <c r="N10" s="51"/>
      <c r="O10" s="51"/>
      <c r="P10" s="45"/>
      <c r="Q10" s="45"/>
      <c r="R10" s="44"/>
      <c r="S10" s="45"/>
      <c r="T10" s="45"/>
      <c r="U10" s="45"/>
      <c r="V10" s="52"/>
    </row>
    <row r="11" s="1" customFormat="1" ht="27.75" customHeight="1" spans="1:22">
      <c r="A11" s="26" t="s">
        <v>35</v>
      </c>
      <c r="B11" s="43"/>
      <c r="C11" s="43"/>
      <c r="D11" s="44"/>
      <c r="E11" s="45"/>
      <c r="F11" s="44"/>
      <c r="G11" s="46"/>
      <c r="H11" s="46"/>
      <c r="I11" s="46"/>
      <c r="J11" s="46"/>
      <c r="K11" s="51"/>
      <c r="L11" s="51"/>
      <c r="M11" s="51"/>
      <c r="N11" s="51"/>
      <c r="O11" s="51"/>
      <c r="P11" s="45"/>
      <c r="Q11" s="45"/>
      <c r="R11" s="44"/>
      <c r="S11" s="45"/>
      <c r="T11" s="45"/>
      <c r="U11" s="45"/>
      <c r="V11" s="52"/>
    </row>
    <row r="12" s="1" customFormat="1" ht="27.75" customHeight="1" spans="1:22">
      <c r="A12" s="26" t="s">
        <v>36</v>
      </c>
      <c r="B12" s="43"/>
      <c r="C12" s="43"/>
      <c r="D12" s="44"/>
      <c r="E12" s="45"/>
      <c r="F12" s="44"/>
      <c r="G12" s="46"/>
      <c r="H12" s="46"/>
      <c r="I12" s="46"/>
      <c r="J12" s="46"/>
      <c r="K12" s="51"/>
      <c r="L12" s="51"/>
      <c r="M12" s="51"/>
      <c r="N12" s="51"/>
      <c r="O12" s="51"/>
      <c r="P12" s="45"/>
      <c r="Q12" s="45"/>
      <c r="R12" s="44"/>
      <c r="S12" s="45"/>
      <c r="T12" s="45"/>
      <c r="U12" s="45"/>
      <c r="V12" s="53"/>
    </row>
    <row r="13" s="1" customFormat="1" ht="27.75" customHeight="1" spans="1:22">
      <c r="A13" s="26" t="s">
        <v>37</v>
      </c>
      <c r="B13" s="43"/>
      <c r="C13" s="43"/>
      <c r="D13" s="44"/>
      <c r="E13" s="45"/>
      <c r="F13" s="44"/>
      <c r="G13" s="46"/>
      <c r="H13" s="46"/>
      <c r="I13" s="46"/>
      <c r="J13" s="46"/>
      <c r="K13" s="51"/>
      <c r="L13" s="51"/>
      <c r="M13" s="51"/>
      <c r="N13" s="51"/>
      <c r="O13" s="51"/>
      <c r="P13" s="45"/>
      <c r="Q13" s="45"/>
      <c r="R13" s="44"/>
      <c r="S13" s="45"/>
      <c r="T13" s="45"/>
      <c r="U13" s="45"/>
      <c r="V13" s="53"/>
    </row>
    <row r="14" s="1" customFormat="1" ht="27.75" customHeight="1" spans="1:22">
      <c r="A14" s="26" t="s">
        <v>38</v>
      </c>
      <c r="B14" s="43"/>
      <c r="C14" s="43"/>
      <c r="D14" s="44"/>
      <c r="E14" s="45"/>
      <c r="F14" s="44"/>
      <c r="G14" s="46"/>
      <c r="H14" s="46"/>
      <c r="I14" s="46"/>
      <c r="J14" s="46"/>
      <c r="K14" s="51"/>
      <c r="L14" s="51"/>
      <c r="M14" s="51"/>
      <c r="N14" s="51"/>
      <c r="O14" s="51"/>
      <c r="P14" s="45"/>
      <c r="Q14" s="45"/>
      <c r="R14" s="44"/>
      <c r="S14" s="45"/>
      <c r="T14" s="45"/>
      <c r="U14" s="45"/>
      <c r="V14" s="53"/>
    </row>
    <row r="15" s="1" customFormat="1" ht="27.75" customHeight="1" spans="1:22">
      <c r="A15" s="26" t="s">
        <v>39</v>
      </c>
      <c r="B15" s="43"/>
      <c r="C15" s="43"/>
      <c r="D15" s="44"/>
      <c r="E15" s="45"/>
      <c r="F15" s="44"/>
      <c r="G15" s="46"/>
      <c r="H15" s="46"/>
      <c r="I15" s="46"/>
      <c r="J15" s="46"/>
      <c r="K15" s="51"/>
      <c r="L15" s="51"/>
      <c r="M15" s="51"/>
      <c r="N15" s="51"/>
      <c r="O15" s="51"/>
      <c r="P15" s="45"/>
      <c r="Q15" s="45"/>
      <c r="R15" s="44"/>
      <c r="S15" s="45"/>
      <c r="T15" s="45"/>
      <c r="U15" s="45"/>
      <c r="V15" s="52"/>
    </row>
    <row r="16" s="1" customFormat="1" ht="27.75" customHeight="1" spans="1:22">
      <c r="A16" s="26" t="s">
        <v>40</v>
      </c>
      <c r="B16" s="43"/>
      <c r="C16" s="43"/>
      <c r="D16" s="44"/>
      <c r="E16" s="45"/>
      <c r="F16" s="44"/>
      <c r="G16" s="46"/>
      <c r="H16" s="46"/>
      <c r="I16" s="46"/>
      <c r="J16" s="46"/>
      <c r="K16" s="51"/>
      <c r="L16" s="51"/>
      <c r="M16" s="51"/>
      <c r="N16" s="51"/>
      <c r="O16" s="51"/>
      <c r="P16" s="45"/>
      <c r="Q16" s="45"/>
      <c r="R16" s="44"/>
      <c r="S16" s="45"/>
      <c r="T16" s="45"/>
      <c r="U16" s="45"/>
      <c r="V16" s="52"/>
    </row>
    <row r="17" s="1" customFormat="1" ht="27.75" customHeight="1" spans="1:22">
      <c r="A17" s="26" t="s">
        <v>41</v>
      </c>
      <c r="B17" s="43"/>
      <c r="C17" s="43"/>
      <c r="D17" s="44"/>
      <c r="E17" s="45"/>
      <c r="F17" s="44"/>
      <c r="G17" s="46"/>
      <c r="H17" s="46"/>
      <c r="I17" s="46"/>
      <c r="J17" s="46"/>
      <c r="K17" s="51"/>
      <c r="L17" s="51"/>
      <c r="M17" s="51"/>
      <c r="N17" s="51"/>
      <c r="O17" s="51"/>
      <c r="P17" s="45"/>
      <c r="Q17" s="45"/>
      <c r="R17" s="44"/>
      <c r="S17" s="45"/>
      <c r="T17" s="45"/>
      <c r="U17" s="45"/>
      <c r="V17" s="52"/>
    </row>
    <row r="18" s="1" customFormat="1" ht="27.75" customHeight="1" spans="1:22">
      <c r="A18" s="26" t="s">
        <v>42</v>
      </c>
      <c r="B18" s="43"/>
      <c r="C18" s="43"/>
      <c r="D18" s="44"/>
      <c r="E18" s="45"/>
      <c r="F18" s="44"/>
      <c r="G18" s="46"/>
      <c r="H18" s="46"/>
      <c r="I18" s="46"/>
      <c r="J18" s="46"/>
      <c r="K18" s="51"/>
      <c r="L18" s="51"/>
      <c r="M18" s="51"/>
      <c r="N18" s="51"/>
      <c r="O18" s="51"/>
      <c r="P18" s="45"/>
      <c r="Q18" s="45"/>
      <c r="R18" s="44"/>
      <c r="S18" s="45"/>
      <c r="T18" s="45"/>
      <c r="U18" s="45"/>
      <c r="V18" s="52"/>
    </row>
    <row r="19" s="1" customFormat="1" ht="27.75" customHeight="1" spans="1:22">
      <c r="A19" s="26" t="s">
        <v>43</v>
      </c>
      <c r="B19" s="43"/>
      <c r="C19" s="43"/>
      <c r="D19" s="44"/>
      <c r="E19" s="45"/>
      <c r="F19" s="44"/>
      <c r="G19" s="46"/>
      <c r="H19" s="46"/>
      <c r="I19" s="46"/>
      <c r="J19" s="46"/>
      <c r="K19" s="51"/>
      <c r="L19" s="51"/>
      <c r="M19" s="51"/>
      <c r="N19" s="51"/>
      <c r="O19" s="51"/>
      <c r="P19" s="45"/>
      <c r="Q19" s="45"/>
      <c r="R19" s="44"/>
      <c r="S19" s="45"/>
      <c r="T19" s="45"/>
      <c r="U19" s="45"/>
      <c r="V19" s="52"/>
    </row>
    <row r="20" s="1" customFormat="1" ht="27.75" customHeight="1" spans="1:22">
      <c r="A20" s="26" t="s">
        <v>44</v>
      </c>
      <c r="B20" s="43"/>
      <c r="C20" s="43"/>
      <c r="D20" s="44"/>
      <c r="E20" s="45"/>
      <c r="F20" s="44"/>
      <c r="G20" s="46"/>
      <c r="H20" s="46"/>
      <c r="I20" s="46"/>
      <c r="J20" s="46"/>
      <c r="K20" s="51"/>
      <c r="L20" s="51"/>
      <c r="M20" s="51"/>
      <c r="N20" s="51"/>
      <c r="O20" s="51"/>
      <c r="P20" s="45"/>
      <c r="Q20" s="45"/>
      <c r="R20" s="44"/>
      <c r="S20" s="45"/>
      <c r="T20" s="45"/>
      <c r="U20" s="45"/>
      <c r="V20" s="52"/>
    </row>
    <row r="21" s="1" customFormat="1" ht="27.75" customHeight="1" spans="1:22">
      <c r="A21" s="26" t="s">
        <v>45</v>
      </c>
      <c r="B21" s="43"/>
      <c r="C21" s="43"/>
      <c r="D21" s="44"/>
      <c r="E21" s="45"/>
      <c r="F21" s="44"/>
      <c r="G21" s="46"/>
      <c r="H21" s="46"/>
      <c r="I21" s="46"/>
      <c r="J21" s="46"/>
      <c r="K21" s="51"/>
      <c r="L21" s="51"/>
      <c r="M21" s="51"/>
      <c r="N21" s="51"/>
      <c r="O21" s="51"/>
      <c r="P21" s="45"/>
      <c r="Q21" s="45"/>
      <c r="R21" s="44"/>
      <c r="S21" s="45"/>
      <c r="T21" s="45"/>
      <c r="U21" s="45"/>
      <c r="V21" s="52"/>
    </row>
    <row r="22" s="1" customFormat="1" ht="27.75" customHeight="1" spans="1:22">
      <c r="A22" s="26" t="s">
        <v>46</v>
      </c>
      <c r="B22" s="43"/>
      <c r="C22" s="43"/>
      <c r="D22" s="44"/>
      <c r="E22" s="45"/>
      <c r="F22" s="44"/>
      <c r="G22" s="46"/>
      <c r="H22" s="46"/>
      <c r="I22" s="46"/>
      <c r="J22" s="46"/>
      <c r="K22" s="51"/>
      <c r="L22" s="51"/>
      <c r="M22" s="51"/>
      <c r="N22" s="51"/>
      <c r="O22" s="51"/>
      <c r="P22" s="45"/>
      <c r="Q22" s="45"/>
      <c r="R22" s="44"/>
      <c r="S22" s="45"/>
      <c r="T22" s="45"/>
      <c r="U22" s="45"/>
      <c r="V22" s="53"/>
    </row>
    <row r="23" s="1" customFormat="1" ht="27.75" customHeight="1" spans="1:22">
      <c r="A23" s="26" t="s">
        <v>47</v>
      </c>
      <c r="B23" s="43"/>
      <c r="C23" s="43"/>
      <c r="D23" s="44"/>
      <c r="E23" s="45"/>
      <c r="F23" s="44"/>
      <c r="G23" s="46"/>
      <c r="H23" s="47"/>
      <c r="I23" s="46"/>
      <c r="J23" s="46"/>
      <c r="K23" s="51"/>
      <c r="L23" s="51"/>
      <c r="M23" s="51"/>
      <c r="N23" s="51"/>
      <c r="O23" s="51"/>
      <c r="P23" s="45"/>
      <c r="Q23" s="45"/>
      <c r="R23" s="44"/>
      <c r="S23" s="45"/>
      <c r="T23" s="45"/>
      <c r="U23" s="45"/>
      <c r="V23" s="52"/>
    </row>
    <row r="24" s="1" customFormat="1" ht="27.75" customHeight="1" spans="1:22">
      <c r="A24" s="26" t="s">
        <v>48</v>
      </c>
      <c r="B24" s="43"/>
      <c r="C24" s="43"/>
      <c r="D24" s="44"/>
      <c r="E24" s="45"/>
      <c r="F24" s="44"/>
      <c r="G24" s="46"/>
      <c r="H24" s="46"/>
      <c r="I24" s="46"/>
      <c r="J24" s="46"/>
      <c r="K24" s="46"/>
      <c r="L24" s="46"/>
      <c r="M24" s="46"/>
      <c r="N24" s="46"/>
      <c r="O24" s="45"/>
      <c r="P24" s="45"/>
      <c r="Q24" s="45"/>
      <c r="R24" s="44"/>
      <c r="S24" s="45"/>
      <c r="T24" s="45"/>
      <c r="U24" s="45"/>
      <c r="V24" s="52"/>
    </row>
    <row r="25" s="1" customFormat="1" ht="27.75" customHeight="1" spans="1:22">
      <c r="A25" s="26" t="s">
        <v>49</v>
      </c>
      <c r="B25" s="43"/>
      <c r="C25" s="43"/>
      <c r="D25" s="44"/>
      <c r="E25" s="45"/>
      <c r="F25" s="44"/>
      <c r="G25" s="46"/>
      <c r="H25" s="46"/>
      <c r="I25" s="46"/>
      <c r="J25" s="46"/>
      <c r="K25" s="46"/>
      <c r="L25" s="46"/>
      <c r="M25" s="46"/>
      <c r="N25" s="46"/>
      <c r="O25" s="45"/>
      <c r="P25" s="45"/>
      <c r="Q25" s="45"/>
      <c r="R25" s="44"/>
      <c r="S25" s="45"/>
      <c r="T25" s="45"/>
      <c r="U25" s="45"/>
      <c r="V25" s="52"/>
    </row>
    <row r="26" s="1" customFormat="1" ht="27.75" customHeight="1" spans="1:22">
      <c r="A26" s="29" t="s">
        <v>116</v>
      </c>
      <c r="B26" s="43"/>
      <c r="C26" s="43"/>
      <c r="D26" s="48"/>
      <c r="E26" s="49"/>
      <c r="F26" s="48"/>
      <c r="G26" s="50"/>
      <c r="H26" s="49"/>
      <c r="I26" s="49"/>
      <c r="J26" s="50"/>
      <c r="K26" s="49"/>
      <c r="L26" s="49"/>
      <c r="M26" s="49"/>
      <c r="N26" s="49"/>
      <c r="O26" s="49"/>
      <c r="P26" s="49"/>
      <c r="Q26" s="45"/>
      <c r="R26" s="48"/>
      <c r="S26" s="49"/>
      <c r="T26" s="49"/>
      <c r="U26" s="49"/>
      <c r="V26" s="54"/>
    </row>
  </sheetData>
  <mergeCells count="12">
    <mergeCell ref="A2:V2"/>
    <mergeCell ref="A3:V3"/>
    <mergeCell ref="B4:V4"/>
    <mergeCell ref="E5:N5"/>
    <mergeCell ref="P5:V5"/>
    <mergeCell ref="A4:A7"/>
    <mergeCell ref="B5:B7"/>
    <mergeCell ref="D5:D7"/>
    <mergeCell ref="E6:E7"/>
    <mergeCell ref="F6:F7"/>
    <mergeCell ref="P6:P7"/>
    <mergeCell ref="R6:R7"/>
  </mergeCells>
  <pageMargins left="0.75" right="0.75" top="1" bottom="1" header="0.511805555555556" footer="0.511805555555556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70" zoomScaleNormal="70" topLeftCell="A7" workbookViewId="0">
      <selection activeCell="B26" sqref="B26:W26"/>
    </sheetView>
  </sheetViews>
  <sheetFormatPr defaultColWidth="9" defaultRowHeight="14.25"/>
  <cols>
    <col min="1" max="1" width="8.125" style="1" customWidth="1"/>
    <col min="2" max="3" width="11.75" style="1" customWidth="1"/>
    <col min="4" max="4" width="7.875" style="2" customWidth="1"/>
    <col min="5" max="6" width="11.625" style="1" customWidth="1"/>
    <col min="7" max="7" width="8.5" style="2" customWidth="1"/>
    <col min="8" max="8" width="7.875" style="1" customWidth="1"/>
    <col min="9" max="10" width="7.75" style="1" customWidth="1"/>
    <col min="11" max="11" width="11" style="1" customWidth="1"/>
    <col min="12" max="12" width="9.5" style="1" customWidth="1"/>
    <col min="13" max="13" width="9.125" style="1" customWidth="1"/>
    <col min="14" max="14" width="8.25" style="1" customWidth="1"/>
    <col min="15" max="15" width="8.625" style="1" customWidth="1"/>
    <col min="16" max="16" width="8.125" style="1" customWidth="1"/>
    <col min="17" max="18" width="7.875" style="1" customWidth="1"/>
    <col min="19" max="19" width="7.875" style="2" customWidth="1"/>
    <col min="20" max="20" width="9" style="1"/>
    <col min="21" max="21" width="11.25" style="1" customWidth="1"/>
    <col min="22" max="22" width="7.125" style="1" customWidth="1"/>
    <col min="23" max="23" width="8.5" style="1" customWidth="1"/>
    <col min="24" max="16384" width="9" style="1"/>
  </cols>
  <sheetData>
    <row r="1" s="1" customFormat="1" ht="30" customHeight="1" spans="1:20">
      <c r="A1" s="3" t="s">
        <v>145</v>
      </c>
      <c r="D1" s="2"/>
      <c r="G1" s="2"/>
      <c r="Q1" s="30"/>
      <c r="R1" s="30"/>
      <c r="S1" s="31"/>
      <c r="T1" s="30"/>
    </row>
    <row r="2" s="1" customFormat="1" ht="27.75" customHeight="1" spans="1:23">
      <c r="A2" s="4" t="s">
        <v>151</v>
      </c>
      <c r="B2" s="4"/>
      <c r="C2" s="4"/>
      <c r="D2" s="5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  <c r="V2" s="4"/>
      <c r="W2" s="4"/>
    </row>
    <row r="3" s="1" customFormat="1" ht="27.75" customHeight="1" spans="1:23">
      <c r="A3" s="6" t="s">
        <v>194</v>
      </c>
      <c r="B3" s="6"/>
      <c r="C3" s="6"/>
      <c r="D3" s="7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6"/>
    </row>
    <row r="4" s="1" customFormat="1" ht="27.75" customHeight="1" spans="1:23">
      <c r="A4" s="8" t="s">
        <v>55</v>
      </c>
      <c r="B4" s="9" t="s">
        <v>195</v>
      </c>
      <c r="C4" s="10"/>
      <c r="D4" s="11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0"/>
      <c r="U4" s="10"/>
      <c r="V4" s="10"/>
      <c r="W4" s="10"/>
    </row>
    <row r="5" s="1" customFormat="1" ht="27.75" customHeight="1" spans="1:23">
      <c r="A5" s="12"/>
      <c r="B5" s="8" t="s">
        <v>153</v>
      </c>
      <c r="C5" s="8" t="s">
        <v>154</v>
      </c>
      <c r="D5" s="14" t="s">
        <v>59</v>
      </c>
      <c r="E5" s="13" t="s">
        <v>60</v>
      </c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 t="s">
        <v>84</v>
      </c>
      <c r="R5" s="13"/>
      <c r="S5" s="14"/>
      <c r="T5" s="13"/>
      <c r="U5" s="13"/>
      <c r="V5" s="13"/>
      <c r="W5" s="13"/>
    </row>
    <row r="6" s="1" customFormat="1" ht="27.75" customHeight="1" spans="1:23">
      <c r="A6" s="12"/>
      <c r="B6" s="12"/>
      <c r="C6" s="12"/>
      <c r="D6" s="14"/>
      <c r="E6" s="15" t="s">
        <v>62</v>
      </c>
      <c r="F6" s="16" t="s">
        <v>155</v>
      </c>
      <c r="G6" s="17" t="s">
        <v>59</v>
      </c>
      <c r="H6" s="18" t="s">
        <v>64</v>
      </c>
      <c r="I6" s="18" t="s">
        <v>65</v>
      </c>
      <c r="J6" s="18" t="s">
        <v>66</v>
      </c>
      <c r="K6" s="18" t="s">
        <v>67</v>
      </c>
      <c r="L6" s="18" t="s">
        <v>68</v>
      </c>
      <c r="M6" s="18" t="s">
        <v>69</v>
      </c>
      <c r="N6" s="18" t="s">
        <v>70</v>
      </c>
      <c r="O6" s="18" t="s">
        <v>71</v>
      </c>
      <c r="P6" s="18" t="s">
        <v>72</v>
      </c>
      <c r="Q6" s="15" t="s">
        <v>73</v>
      </c>
      <c r="R6" s="16" t="s">
        <v>156</v>
      </c>
      <c r="S6" s="17" t="s">
        <v>59</v>
      </c>
      <c r="T6" s="18" t="s">
        <v>74</v>
      </c>
      <c r="U6" s="18" t="s">
        <v>75</v>
      </c>
      <c r="V6" s="18" t="s">
        <v>76</v>
      </c>
      <c r="W6" s="18" t="s">
        <v>77</v>
      </c>
    </row>
    <row r="7" s="1" customFormat="1" ht="27.75" customHeight="1" spans="1:23">
      <c r="A7" s="19"/>
      <c r="B7" s="19"/>
      <c r="C7" s="19"/>
      <c r="D7" s="14"/>
      <c r="E7" s="15"/>
      <c r="F7" s="20"/>
      <c r="G7" s="21"/>
      <c r="H7" s="18" t="s">
        <v>78</v>
      </c>
      <c r="I7" s="18" t="s">
        <v>78</v>
      </c>
      <c r="J7" s="18" t="s">
        <v>78</v>
      </c>
      <c r="K7" s="18" t="s">
        <v>78</v>
      </c>
      <c r="L7" s="18" t="s">
        <v>78</v>
      </c>
      <c r="M7" s="18" t="s">
        <v>78</v>
      </c>
      <c r="N7" s="18" t="s">
        <v>78</v>
      </c>
      <c r="O7" s="18" t="s">
        <v>78</v>
      </c>
      <c r="P7" s="18" t="s">
        <v>78</v>
      </c>
      <c r="Q7" s="15"/>
      <c r="R7" s="20"/>
      <c r="S7" s="21"/>
      <c r="T7" s="18" t="s">
        <v>78</v>
      </c>
      <c r="U7" s="18" t="s">
        <v>78</v>
      </c>
      <c r="V7" s="18" t="s">
        <v>78</v>
      </c>
      <c r="W7" s="18" t="s">
        <v>78</v>
      </c>
    </row>
    <row r="8" s="1" customFormat="1" ht="27.75" customHeight="1" spans="1:23">
      <c r="A8" s="22" t="s">
        <v>79</v>
      </c>
      <c r="B8" s="23">
        <v>673.29</v>
      </c>
      <c r="C8" s="23">
        <v>443.22</v>
      </c>
      <c r="D8" s="24">
        <v>0.0052</v>
      </c>
      <c r="E8" s="25">
        <v>22.95</v>
      </c>
      <c r="F8" s="25">
        <v>31.61</v>
      </c>
      <c r="G8" s="24">
        <v>-0.0027</v>
      </c>
      <c r="H8" s="25"/>
      <c r="I8" s="25">
        <v>20</v>
      </c>
      <c r="J8" s="25"/>
      <c r="K8" s="25"/>
      <c r="L8" s="25">
        <v>0.23</v>
      </c>
      <c r="M8" s="25">
        <v>1.27</v>
      </c>
      <c r="N8" s="25"/>
      <c r="O8" s="25"/>
      <c r="P8" s="25">
        <v>1.45</v>
      </c>
      <c r="Q8" s="27">
        <v>650.34</v>
      </c>
      <c r="R8" s="27">
        <v>411.61</v>
      </c>
      <c r="S8" s="32">
        <v>0.0058</v>
      </c>
      <c r="T8" s="25"/>
      <c r="U8" s="25">
        <v>15.75</v>
      </c>
      <c r="V8" s="25">
        <v>247.77</v>
      </c>
      <c r="W8" s="25">
        <v>386.82</v>
      </c>
    </row>
    <row r="9" s="1" customFormat="1" ht="27.75" customHeight="1" spans="1:23">
      <c r="A9" s="26" t="s">
        <v>33</v>
      </c>
      <c r="B9" s="23"/>
      <c r="C9" s="23"/>
      <c r="D9" s="24"/>
      <c r="E9" s="27"/>
      <c r="F9" s="27"/>
      <c r="G9" s="24"/>
      <c r="H9" s="28"/>
      <c r="I9" s="28"/>
      <c r="J9" s="28"/>
      <c r="K9" s="28"/>
      <c r="L9" s="28"/>
      <c r="M9" s="28"/>
      <c r="N9" s="28"/>
      <c r="O9" s="28"/>
      <c r="P9" s="27"/>
      <c r="Q9" s="27"/>
      <c r="R9" s="27"/>
      <c r="S9" s="32"/>
      <c r="T9" s="27"/>
      <c r="U9" s="27"/>
      <c r="V9" s="27"/>
      <c r="W9" s="33"/>
    </row>
    <row r="10" s="1" customFormat="1" ht="27.75" customHeight="1" spans="1:23">
      <c r="A10" s="26" t="s">
        <v>34</v>
      </c>
      <c r="B10" s="23"/>
      <c r="C10" s="23"/>
      <c r="D10" s="24"/>
      <c r="E10" s="27"/>
      <c r="F10" s="27"/>
      <c r="G10" s="24"/>
      <c r="H10" s="28"/>
      <c r="I10" s="28"/>
      <c r="J10" s="28"/>
      <c r="K10" s="28"/>
      <c r="L10" s="28"/>
      <c r="M10" s="28"/>
      <c r="N10" s="28"/>
      <c r="O10" s="28"/>
      <c r="P10" s="27"/>
      <c r="Q10" s="27"/>
      <c r="R10" s="27"/>
      <c r="S10" s="32"/>
      <c r="T10" s="27"/>
      <c r="U10" s="27"/>
      <c r="V10" s="27"/>
      <c r="W10" s="33"/>
    </row>
    <row r="11" s="1" customFormat="1" ht="27.75" customHeight="1" spans="1:23">
      <c r="A11" s="26" t="s">
        <v>35</v>
      </c>
      <c r="B11" s="23"/>
      <c r="C11" s="23"/>
      <c r="D11" s="24"/>
      <c r="E11" s="27"/>
      <c r="F11" s="27"/>
      <c r="G11" s="24"/>
      <c r="H11" s="28"/>
      <c r="I11" s="28"/>
      <c r="J11" s="28"/>
      <c r="K11" s="28"/>
      <c r="L11" s="28"/>
      <c r="M11" s="28"/>
      <c r="N11" s="28"/>
      <c r="O11" s="28"/>
      <c r="P11" s="27"/>
      <c r="Q11" s="27"/>
      <c r="R11" s="27"/>
      <c r="S11" s="32"/>
      <c r="T11" s="27"/>
      <c r="U11" s="27"/>
      <c r="V11" s="27"/>
      <c r="W11" s="33"/>
    </row>
    <row r="12" s="1" customFormat="1" ht="27.75" customHeight="1" spans="1:23">
      <c r="A12" s="26" t="s">
        <v>36</v>
      </c>
      <c r="B12" s="23"/>
      <c r="C12" s="23"/>
      <c r="D12" s="24"/>
      <c r="E12" s="27"/>
      <c r="F12" s="27"/>
      <c r="G12" s="24"/>
      <c r="H12" s="28"/>
      <c r="I12" s="28"/>
      <c r="J12" s="28"/>
      <c r="K12" s="28"/>
      <c r="L12" s="28"/>
      <c r="M12" s="28"/>
      <c r="N12" s="28"/>
      <c r="O12" s="28"/>
      <c r="P12" s="27"/>
      <c r="Q12" s="27"/>
      <c r="R12" s="27"/>
      <c r="S12" s="32"/>
      <c r="T12" s="27"/>
      <c r="U12" s="27"/>
      <c r="V12" s="27"/>
      <c r="W12" s="33"/>
    </row>
    <row r="13" s="1" customFormat="1" ht="27.75" customHeight="1" spans="1:23">
      <c r="A13" s="26" t="s">
        <v>37</v>
      </c>
      <c r="B13" s="23"/>
      <c r="C13" s="23"/>
      <c r="D13" s="24"/>
      <c r="E13" s="27"/>
      <c r="F13" s="27"/>
      <c r="G13" s="24"/>
      <c r="H13" s="28"/>
      <c r="I13" s="28"/>
      <c r="J13" s="28"/>
      <c r="K13" s="28"/>
      <c r="L13" s="28"/>
      <c r="M13" s="28"/>
      <c r="N13" s="28"/>
      <c r="O13" s="28"/>
      <c r="P13" s="27"/>
      <c r="Q13" s="27"/>
      <c r="R13" s="27"/>
      <c r="S13" s="32"/>
      <c r="T13" s="27"/>
      <c r="U13" s="27"/>
      <c r="V13" s="27"/>
      <c r="W13" s="33"/>
    </row>
    <row r="14" s="1" customFormat="1" ht="27.75" customHeight="1" spans="1:23">
      <c r="A14" s="26" t="s">
        <v>38</v>
      </c>
      <c r="B14" s="23"/>
      <c r="C14" s="23"/>
      <c r="D14" s="24"/>
      <c r="E14" s="27"/>
      <c r="F14" s="27"/>
      <c r="G14" s="24"/>
      <c r="H14" s="28"/>
      <c r="I14" s="28"/>
      <c r="J14" s="28"/>
      <c r="K14" s="28"/>
      <c r="L14" s="28"/>
      <c r="M14" s="28"/>
      <c r="N14" s="28"/>
      <c r="O14" s="28"/>
      <c r="P14" s="27"/>
      <c r="Q14" s="27"/>
      <c r="R14" s="27"/>
      <c r="S14" s="32"/>
      <c r="T14" s="27"/>
      <c r="U14" s="27"/>
      <c r="V14" s="27"/>
      <c r="W14" s="33"/>
    </row>
    <row r="15" s="1" customFormat="1" ht="27.75" customHeight="1" spans="1:23">
      <c r="A15" s="26" t="s">
        <v>39</v>
      </c>
      <c r="B15" s="23"/>
      <c r="C15" s="23"/>
      <c r="D15" s="24"/>
      <c r="E15" s="27"/>
      <c r="F15" s="27"/>
      <c r="G15" s="24"/>
      <c r="H15" s="28"/>
      <c r="I15" s="28"/>
      <c r="J15" s="28"/>
      <c r="K15" s="28"/>
      <c r="L15" s="28"/>
      <c r="M15" s="28"/>
      <c r="N15" s="28"/>
      <c r="O15" s="28"/>
      <c r="P15" s="27"/>
      <c r="Q15" s="27"/>
      <c r="R15" s="27"/>
      <c r="S15" s="32"/>
      <c r="T15" s="27"/>
      <c r="U15" s="27"/>
      <c r="V15" s="27"/>
      <c r="W15" s="33"/>
    </row>
    <row r="16" s="1" customFormat="1" ht="27.75" customHeight="1" spans="1:23">
      <c r="A16" s="26" t="s">
        <v>40</v>
      </c>
      <c r="B16" s="23"/>
      <c r="C16" s="23"/>
      <c r="D16" s="24"/>
      <c r="E16" s="27"/>
      <c r="F16" s="27"/>
      <c r="G16" s="24"/>
      <c r="H16" s="28"/>
      <c r="I16" s="28"/>
      <c r="J16" s="28"/>
      <c r="K16" s="28"/>
      <c r="L16" s="28"/>
      <c r="M16" s="28"/>
      <c r="N16" s="28"/>
      <c r="O16" s="28"/>
      <c r="P16" s="27"/>
      <c r="Q16" s="27"/>
      <c r="R16" s="27"/>
      <c r="S16" s="32"/>
      <c r="T16" s="27"/>
      <c r="U16" s="27"/>
      <c r="V16" s="27"/>
      <c r="W16" s="33"/>
    </row>
    <row r="17" s="1" customFormat="1" ht="27.75" customHeight="1" spans="1:23">
      <c r="A17" s="26" t="s">
        <v>41</v>
      </c>
      <c r="B17" s="23"/>
      <c r="C17" s="23"/>
      <c r="D17" s="24"/>
      <c r="E17" s="27"/>
      <c r="F17" s="27"/>
      <c r="G17" s="24"/>
      <c r="H17" s="28"/>
      <c r="I17" s="28"/>
      <c r="J17" s="28"/>
      <c r="K17" s="28"/>
      <c r="L17" s="28"/>
      <c r="M17" s="28"/>
      <c r="N17" s="28"/>
      <c r="O17" s="28"/>
      <c r="P17" s="27"/>
      <c r="Q17" s="27"/>
      <c r="R17" s="27"/>
      <c r="S17" s="32"/>
      <c r="T17" s="27"/>
      <c r="U17" s="27"/>
      <c r="V17" s="27"/>
      <c r="W17" s="33"/>
    </row>
    <row r="18" s="1" customFormat="1" ht="27.75" customHeight="1" spans="1:23">
      <c r="A18" s="26" t="s">
        <v>42</v>
      </c>
      <c r="B18" s="23"/>
      <c r="C18" s="23"/>
      <c r="D18" s="24"/>
      <c r="E18" s="27"/>
      <c r="F18" s="27"/>
      <c r="G18" s="24"/>
      <c r="H18" s="28"/>
      <c r="I18" s="28"/>
      <c r="J18" s="28"/>
      <c r="K18" s="28"/>
      <c r="L18" s="28"/>
      <c r="M18" s="28"/>
      <c r="N18" s="28"/>
      <c r="O18" s="28"/>
      <c r="P18" s="27"/>
      <c r="Q18" s="27"/>
      <c r="R18" s="27"/>
      <c r="S18" s="32"/>
      <c r="T18" s="27"/>
      <c r="U18" s="27"/>
      <c r="V18" s="27"/>
      <c r="W18" s="33"/>
    </row>
    <row r="19" s="1" customFormat="1" ht="27.75" customHeight="1" spans="1:23">
      <c r="A19" s="26" t="s">
        <v>43</v>
      </c>
      <c r="B19" s="23"/>
      <c r="C19" s="23"/>
      <c r="D19" s="24"/>
      <c r="E19" s="27"/>
      <c r="F19" s="27"/>
      <c r="G19" s="24"/>
      <c r="H19" s="28"/>
      <c r="I19" s="28"/>
      <c r="J19" s="28"/>
      <c r="K19" s="28"/>
      <c r="L19" s="28"/>
      <c r="M19" s="28"/>
      <c r="N19" s="28"/>
      <c r="O19" s="28"/>
      <c r="P19" s="27"/>
      <c r="Q19" s="27"/>
      <c r="R19" s="27"/>
      <c r="S19" s="32"/>
      <c r="T19" s="27"/>
      <c r="U19" s="27"/>
      <c r="V19" s="27"/>
      <c r="W19" s="33"/>
    </row>
    <row r="20" s="1" customFormat="1" ht="27.75" customHeight="1" spans="1:23">
      <c r="A20" s="26" t="s">
        <v>44</v>
      </c>
      <c r="B20" s="23"/>
      <c r="C20" s="23"/>
      <c r="D20" s="24"/>
      <c r="E20" s="27"/>
      <c r="F20" s="27"/>
      <c r="G20" s="24"/>
      <c r="H20" s="28"/>
      <c r="I20" s="28"/>
      <c r="J20" s="28"/>
      <c r="K20" s="28"/>
      <c r="L20" s="28"/>
      <c r="M20" s="28"/>
      <c r="N20" s="28"/>
      <c r="O20" s="28"/>
      <c r="P20" s="27"/>
      <c r="Q20" s="27"/>
      <c r="R20" s="27"/>
      <c r="S20" s="32"/>
      <c r="T20" s="27"/>
      <c r="U20" s="27"/>
      <c r="V20" s="27"/>
      <c r="W20" s="33"/>
    </row>
    <row r="21" s="1" customFormat="1" ht="27.75" customHeight="1" spans="1:23">
      <c r="A21" s="26" t="s">
        <v>45</v>
      </c>
      <c r="B21" s="23"/>
      <c r="C21" s="23"/>
      <c r="D21" s="24"/>
      <c r="E21" s="27"/>
      <c r="F21" s="27"/>
      <c r="G21" s="24"/>
      <c r="H21" s="28"/>
      <c r="I21" s="28"/>
      <c r="J21" s="28"/>
      <c r="K21" s="28"/>
      <c r="L21" s="28"/>
      <c r="M21" s="28"/>
      <c r="N21" s="28"/>
      <c r="O21" s="28"/>
      <c r="P21" s="27"/>
      <c r="Q21" s="27"/>
      <c r="R21" s="27"/>
      <c r="S21" s="32"/>
      <c r="T21" s="27"/>
      <c r="U21" s="27"/>
      <c r="V21" s="27"/>
      <c r="W21" s="33"/>
    </row>
    <row r="22" s="1" customFormat="1" ht="27.75" customHeight="1" spans="1:23">
      <c r="A22" s="26" t="s">
        <v>46</v>
      </c>
      <c r="B22" s="23"/>
      <c r="C22" s="23"/>
      <c r="D22" s="24"/>
      <c r="E22" s="27"/>
      <c r="F22" s="27"/>
      <c r="G22" s="24"/>
      <c r="H22" s="28"/>
      <c r="I22" s="28"/>
      <c r="J22" s="28"/>
      <c r="K22" s="28"/>
      <c r="L22" s="28"/>
      <c r="M22" s="28"/>
      <c r="N22" s="28"/>
      <c r="O22" s="28"/>
      <c r="P22" s="27"/>
      <c r="Q22" s="27"/>
      <c r="R22" s="27"/>
      <c r="S22" s="32"/>
      <c r="T22" s="27"/>
      <c r="U22" s="27"/>
      <c r="V22" s="27"/>
      <c r="W22" s="33"/>
    </row>
    <row r="23" s="1" customFormat="1" ht="27.75" customHeight="1" spans="1:23">
      <c r="A23" s="26" t="s">
        <v>47</v>
      </c>
      <c r="B23" s="23"/>
      <c r="C23" s="23"/>
      <c r="D23" s="24"/>
      <c r="E23" s="27"/>
      <c r="F23" s="27"/>
      <c r="G23" s="24"/>
      <c r="H23" s="28"/>
      <c r="I23" s="28"/>
      <c r="J23" s="28"/>
      <c r="K23" s="28"/>
      <c r="L23" s="28"/>
      <c r="M23" s="28"/>
      <c r="N23" s="28"/>
      <c r="O23" s="28"/>
      <c r="P23" s="27"/>
      <c r="Q23" s="27"/>
      <c r="R23" s="27"/>
      <c r="S23" s="32"/>
      <c r="T23" s="27"/>
      <c r="U23" s="27"/>
      <c r="V23" s="27"/>
      <c r="W23" s="33"/>
    </row>
    <row r="24" s="1" customFormat="1" ht="27.75" customHeight="1" spans="1:23">
      <c r="A24" s="26" t="s">
        <v>48</v>
      </c>
      <c r="B24" s="23"/>
      <c r="C24" s="23"/>
      <c r="D24" s="24"/>
      <c r="E24" s="27"/>
      <c r="F24" s="27"/>
      <c r="G24" s="24"/>
      <c r="H24" s="28"/>
      <c r="I24" s="28"/>
      <c r="J24" s="28"/>
      <c r="K24" s="28"/>
      <c r="L24" s="28"/>
      <c r="M24" s="28"/>
      <c r="N24" s="28"/>
      <c r="O24" s="28"/>
      <c r="P24" s="27"/>
      <c r="Q24" s="27"/>
      <c r="R24" s="27"/>
      <c r="S24" s="32"/>
      <c r="T24" s="27"/>
      <c r="U24" s="27"/>
      <c r="V24" s="27"/>
      <c r="W24" s="33"/>
    </row>
    <row r="25" s="1" customFormat="1" ht="27.75" customHeight="1" spans="1:23">
      <c r="A25" s="26" t="s">
        <v>49</v>
      </c>
      <c r="B25" s="23"/>
      <c r="C25" s="23"/>
      <c r="D25" s="24"/>
      <c r="E25" s="27"/>
      <c r="F25" s="27"/>
      <c r="G25" s="24"/>
      <c r="H25" s="28"/>
      <c r="I25" s="28"/>
      <c r="J25" s="28"/>
      <c r="K25" s="28"/>
      <c r="L25" s="28"/>
      <c r="M25" s="28"/>
      <c r="N25" s="28"/>
      <c r="O25" s="28"/>
      <c r="P25" s="27"/>
      <c r="Q25" s="27"/>
      <c r="R25" s="27"/>
      <c r="S25" s="32"/>
      <c r="T25" s="27"/>
      <c r="U25" s="27"/>
      <c r="V25" s="27"/>
      <c r="W25" s="33"/>
    </row>
    <row r="26" s="1" customFormat="1" ht="27.75" customHeight="1" spans="1:23">
      <c r="A26" s="29" t="s">
        <v>80</v>
      </c>
      <c r="B26" s="23">
        <v>673.29</v>
      </c>
      <c r="C26" s="23">
        <v>443.22</v>
      </c>
      <c r="D26" s="24">
        <v>0.0052</v>
      </c>
      <c r="E26" s="27">
        <v>22.95</v>
      </c>
      <c r="F26" s="27">
        <v>31.61</v>
      </c>
      <c r="G26" s="24">
        <v>-0.0027</v>
      </c>
      <c r="H26" s="28"/>
      <c r="I26" s="28">
        <v>20</v>
      </c>
      <c r="J26" s="28"/>
      <c r="K26" s="28"/>
      <c r="L26" s="28">
        <v>0.23</v>
      </c>
      <c r="M26" s="28">
        <v>1.27</v>
      </c>
      <c r="N26" s="28"/>
      <c r="O26" s="28"/>
      <c r="P26" s="27">
        <v>1.45</v>
      </c>
      <c r="Q26" s="27">
        <v>650.34</v>
      </c>
      <c r="R26" s="27">
        <v>411.61</v>
      </c>
      <c r="S26" s="32">
        <v>0.0058</v>
      </c>
      <c r="T26" s="27"/>
      <c r="U26" s="27">
        <v>15.75</v>
      </c>
      <c r="V26" s="27">
        <v>247.77</v>
      </c>
      <c r="W26" s="33">
        <v>386.82</v>
      </c>
    </row>
  </sheetData>
  <mergeCells count="15">
    <mergeCell ref="A2:W2"/>
    <mergeCell ref="A3:W3"/>
    <mergeCell ref="B4:W4"/>
    <mergeCell ref="E5:P5"/>
    <mergeCell ref="Q5:W5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70" zoomScaleNormal="70" topLeftCell="A4" workbookViewId="0">
      <selection activeCell="B26" sqref="B26:W26"/>
    </sheetView>
  </sheetViews>
  <sheetFormatPr defaultColWidth="9" defaultRowHeight="14.25"/>
  <cols>
    <col min="1" max="1" width="8.125" style="1" customWidth="1"/>
    <col min="2" max="3" width="9.5" style="1" customWidth="1"/>
    <col min="4" max="4" width="7.875" style="2" customWidth="1"/>
    <col min="5" max="6" width="7.75" style="1" customWidth="1"/>
    <col min="7" max="7" width="7.75" style="2" customWidth="1"/>
    <col min="8" max="10" width="7.75" style="1" customWidth="1"/>
    <col min="11" max="11" width="10.125" style="1" customWidth="1"/>
    <col min="12" max="12" width="9" style="1" customWidth="1"/>
    <col min="13" max="13" width="8.625" style="1" customWidth="1"/>
    <col min="14" max="16" width="7.75" style="1" customWidth="1"/>
    <col min="17" max="18" width="7.875" style="1" customWidth="1"/>
    <col min="19" max="19" width="7.875" style="2" customWidth="1"/>
    <col min="20" max="23" width="7.875" style="1" customWidth="1"/>
    <col min="24" max="16384" width="9" style="1"/>
  </cols>
  <sheetData>
    <row r="1" s="1" customFormat="1" ht="30" customHeight="1" spans="1:20">
      <c r="A1" s="3" t="s">
        <v>52</v>
      </c>
      <c r="D1" s="2"/>
      <c r="G1" s="2"/>
      <c r="Q1" s="30"/>
      <c r="R1" s="30"/>
      <c r="S1" s="31"/>
      <c r="T1" s="30"/>
    </row>
    <row r="2" s="1" customFormat="1" ht="27.75" customHeight="1" spans="1:23">
      <c r="A2" s="4" t="s">
        <v>157</v>
      </c>
      <c r="B2" s="4"/>
      <c r="C2" s="4"/>
      <c r="D2" s="5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  <c r="V2" s="4"/>
      <c r="W2" s="4"/>
    </row>
    <row r="3" s="1" customFormat="1" ht="27.75" customHeight="1" spans="1:23">
      <c r="A3" s="6" t="s">
        <v>196</v>
      </c>
      <c r="B3" s="6"/>
      <c r="C3" s="6"/>
      <c r="D3" s="7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6"/>
    </row>
    <row r="4" s="1" customFormat="1" ht="27.75" customHeight="1" spans="1:23">
      <c r="A4" s="8" t="s">
        <v>55</v>
      </c>
      <c r="B4" s="9" t="s">
        <v>195</v>
      </c>
      <c r="C4" s="10"/>
      <c r="D4" s="11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0"/>
      <c r="U4" s="10"/>
      <c r="V4" s="10"/>
      <c r="W4" s="10"/>
    </row>
    <row r="5" s="1" customFormat="1" ht="27.75" customHeight="1" spans="1:23">
      <c r="A5" s="12"/>
      <c r="B5" s="13" t="s">
        <v>83</v>
      </c>
      <c r="C5" s="8" t="s">
        <v>158</v>
      </c>
      <c r="D5" s="14" t="s">
        <v>59</v>
      </c>
      <c r="E5" s="13" t="s">
        <v>60</v>
      </c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 t="s">
        <v>61</v>
      </c>
      <c r="R5" s="13"/>
      <c r="S5" s="14"/>
      <c r="T5" s="13"/>
      <c r="U5" s="13"/>
      <c r="V5" s="13"/>
      <c r="W5" s="13"/>
    </row>
    <row r="6" s="1" customFormat="1" ht="27.75" customHeight="1" spans="1:23">
      <c r="A6" s="12"/>
      <c r="B6" s="13"/>
      <c r="C6" s="12"/>
      <c r="D6" s="14"/>
      <c r="E6" s="15" t="s">
        <v>62</v>
      </c>
      <c r="F6" s="16" t="s">
        <v>155</v>
      </c>
      <c r="G6" s="17" t="s">
        <v>59</v>
      </c>
      <c r="H6" s="18" t="s">
        <v>64</v>
      </c>
      <c r="I6" s="18" t="s">
        <v>65</v>
      </c>
      <c r="J6" s="18" t="s">
        <v>66</v>
      </c>
      <c r="K6" s="18" t="s">
        <v>67</v>
      </c>
      <c r="L6" s="18" t="s">
        <v>68</v>
      </c>
      <c r="M6" s="18" t="s">
        <v>69</v>
      </c>
      <c r="N6" s="18" t="s">
        <v>70</v>
      </c>
      <c r="O6" s="18" t="s">
        <v>71</v>
      </c>
      <c r="P6" s="18" t="s">
        <v>72</v>
      </c>
      <c r="Q6" s="15" t="s">
        <v>73</v>
      </c>
      <c r="R6" s="16" t="s">
        <v>156</v>
      </c>
      <c r="S6" s="17" t="s">
        <v>59</v>
      </c>
      <c r="T6" s="18" t="s">
        <v>74</v>
      </c>
      <c r="U6" s="18" t="s">
        <v>75</v>
      </c>
      <c r="V6" s="18" t="s">
        <v>76</v>
      </c>
      <c r="W6" s="18" t="s">
        <v>77</v>
      </c>
    </row>
    <row r="7" s="1" customFormat="1" ht="27.75" customHeight="1" spans="1:23">
      <c r="A7" s="19"/>
      <c r="B7" s="13"/>
      <c r="C7" s="19"/>
      <c r="D7" s="14"/>
      <c r="E7" s="15"/>
      <c r="F7" s="20"/>
      <c r="G7" s="21"/>
      <c r="H7" s="18" t="s">
        <v>78</v>
      </c>
      <c r="I7" s="18" t="s">
        <v>78</v>
      </c>
      <c r="J7" s="18" t="s">
        <v>78</v>
      </c>
      <c r="K7" s="18" t="s">
        <v>78</v>
      </c>
      <c r="L7" s="18" t="s">
        <v>78</v>
      </c>
      <c r="M7" s="18" t="s">
        <v>78</v>
      </c>
      <c r="N7" s="18" t="s">
        <v>78</v>
      </c>
      <c r="O7" s="18" t="s">
        <v>78</v>
      </c>
      <c r="P7" s="18" t="s">
        <v>78</v>
      </c>
      <c r="Q7" s="15"/>
      <c r="R7" s="20"/>
      <c r="S7" s="21"/>
      <c r="T7" s="18" t="s">
        <v>78</v>
      </c>
      <c r="U7" s="18" t="s">
        <v>78</v>
      </c>
      <c r="V7" s="18" t="s">
        <v>78</v>
      </c>
      <c r="W7" s="18" t="s">
        <v>78</v>
      </c>
    </row>
    <row r="8" s="1" customFormat="1" ht="27.75" customHeight="1" spans="1:23">
      <c r="A8" s="22" t="s">
        <v>79</v>
      </c>
      <c r="B8" s="23">
        <v>524.64</v>
      </c>
      <c r="C8" s="23">
        <v>402.63</v>
      </c>
      <c r="D8" s="24">
        <v>0.003</v>
      </c>
      <c r="E8" s="25">
        <v>5.83</v>
      </c>
      <c r="F8" s="25">
        <v>11.95</v>
      </c>
      <c r="G8" s="24">
        <v>-0.0051</v>
      </c>
      <c r="H8" s="25"/>
      <c r="I8" s="25">
        <v>5.58</v>
      </c>
      <c r="J8" s="25"/>
      <c r="K8" s="25"/>
      <c r="L8" s="25"/>
      <c r="M8" s="25">
        <v>0.25</v>
      </c>
      <c r="N8" s="25"/>
      <c r="O8" s="25"/>
      <c r="P8" s="25"/>
      <c r="Q8" s="27">
        <v>518.81</v>
      </c>
      <c r="R8" s="27">
        <v>390.68</v>
      </c>
      <c r="S8" s="32">
        <v>0.0032</v>
      </c>
      <c r="T8" s="25"/>
      <c r="U8" s="25">
        <v>386.23</v>
      </c>
      <c r="V8" s="25">
        <v>130.99</v>
      </c>
      <c r="W8" s="25">
        <v>1.59</v>
      </c>
    </row>
    <row r="9" s="1" customFormat="1" ht="27.75" customHeight="1" spans="1:23">
      <c r="A9" s="26" t="s">
        <v>33</v>
      </c>
      <c r="B9" s="23"/>
      <c r="C9" s="23"/>
      <c r="D9" s="24"/>
      <c r="E9" s="27"/>
      <c r="F9" s="27"/>
      <c r="G9" s="24"/>
      <c r="H9" s="28"/>
      <c r="I9" s="28"/>
      <c r="J9" s="28"/>
      <c r="K9" s="28"/>
      <c r="L9" s="28"/>
      <c r="M9" s="28"/>
      <c r="N9" s="28"/>
      <c r="O9" s="28"/>
      <c r="P9" s="27"/>
      <c r="Q9" s="27"/>
      <c r="R9" s="27"/>
      <c r="S9" s="32"/>
      <c r="T9" s="27"/>
      <c r="U9" s="27"/>
      <c r="V9" s="27"/>
      <c r="W9" s="33"/>
    </row>
    <row r="10" s="1" customFormat="1" ht="27.75" customHeight="1" spans="1:23">
      <c r="A10" s="26" t="s">
        <v>34</v>
      </c>
      <c r="B10" s="23"/>
      <c r="C10" s="23"/>
      <c r="D10" s="24"/>
      <c r="E10" s="27"/>
      <c r="F10" s="27"/>
      <c r="G10" s="24"/>
      <c r="H10" s="28"/>
      <c r="I10" s="28"/>
      <c r="J10" s="28"/>
      <c r="K10" s="28"/>
      <c r="L10" s="28"/>
      <c r="M10" s="28"/>
      <c r="N10" s="28"/>
      <c r="O10" s="28"/>
      <c r="P10" s="27"/>
      <c r="Q10" s="27"/>
      <c r="R10" s="27"/>
      <c r="S10" s="32"/>
      <c r="T10" s="27"/>
      <c r="U10" s="27"/>
      <c r="V10" s="27"/>
      <c r="W10" s="33"/>
    </row>
    <row r="11" s="1" customFormat="1" ht="27.75" customHeight="1" spans="1:23">
      <c r="A11" s="26" t="s">
        <v>35</v>
      </c>
      <c r="B11" s="23"/>
      <c r="C11" s="23"/>
      <c r="D11" s="24"/>
      <c r="E11" s="27"/>
      <c r="F11" s="27"/>
      <c r="G11" s="24"/>
      <c r="H11" s="28"/>
      <c r="I11" s="28"/>
      <c r="J11" s="28"/>
      <c r="K11" s="28"/>
      <c r="L11" s="28"/>
      <c r="M11" s="28"/>
      <c r="N11" s="28"/>
      <c r="O11" s="28"/>
      <c r="P11" s="27"/>
      <c r="Q11" s="27"/>
      <c r="R11" s="27"/>
      <c r="S11" s="32"/>
      <c r="T11" s="27"/>
      <c r="U11" s="27"/>
      <c r="V11" s="27"/>
      <c r="W11" s="33"/>
    </row>
    <row r="12" s="1" customFormat="1" ht="27.75" customHeight="1" spans="1:23">
      <c r="A12" s="26" t="s">
        <v>36</v>
      </c>
      <c r="B12" s="23"/>
      <c r="C12" s="23"/>
      <c r="D12" s="24"/>
      <c r="E12" s="27"/>
      <c r="F12" s="27"/>
      <c r="G12" s="24"/>
      <c r="H12" s="28"/>
      <c r="I12" s="28"/>
      <c r="J12" s="28"/>
      <c r="K12" s="28"/>
      <c r="L12" s="28"/>
      <c r="M12" s="28"/>
      <c r="N12" s="28"/>
      <c r="O12" s="28"/>
      <c r="P12" s="27"/>
      <c r="Q12" s="27"/>
      <c r="R12" s="27"/>
      <c r="S12" s="32"/>
      <c r="T12" s="27"/>
      <c r="U12" s="27"/>
      <c r="V12" s="27"/>
      <c r="W12" s="33"/>
    </row>
    <row r="13" s="1" customFormat="1" ht="27.75" customHeight="1" spans="1:23">
      <c r="A13" s="26" t="s">
        <v>37</v>
      </c>
      <c r="B13" s="23"/>
      <c r="C13" s="23"/>
      <c r="D13" s="24"/>
      <c r="E13" s="27"/>
      <c r="F13" s="27"/>
      <c r="G13" s="24"/>
      <c r="H13" s="28"/>
      <c r="I13" s="28"/>
      <c r="J13" s="28"/>
      <c r="K13" s="28"/>
      <c r="L13" s="28"/>
      <c r="M13" s="28"/>
      <c r="N13" s="28"/>
      <c r="O13" s="28"/>
      <c r="P13" s="27"/>
      <c r="Q13" s="27"/>
      <c r="R13" s="27"/>
      <c r="S13" s="32"/>
      <c r="T13" s="27"/>
      <c r="U13" s="27"/>
      <c r="V13" s="27"/>
      <c r="W13" s="33"/>
    </row>
    <row r="14" s="1" customFormat="1" ht="27.75" customHeight="1" spans="1:23">
      <c r="A14" s="26" t="s">
        <v>38</v>
      </c>
      <c r="B14" s="23"/>
      <c r="C14" s="23"/>
      <c r="D14" s="24"/>
      <c r="E14" s="27"/>
      <c r="F14" s="27"/>
      <c r="G14" s="24"/>
      <c r="H14" s="28"/>
      <c r="I14" s="28"/>
      <c r="J14" s="28"/>
      <c r="K14" s="28"/>
      <c r="L14" s="28"/>
      <c r="M14" s="28"/>
      <c r="N14" s="28"/>
      <c r="O14" s="28"/>
      <c r="P14" s="27"/>
      <c r="Q14" s="27"/>
      <c r="R14" s="27"/>
      <c r="S14" s="32"/>
      <c r="T14" s="27"/>
      <c r="U14" s="27"/>
      <c r="V14" s="27"/>
      <c r="W14" s="33"/>
    </row>
    <row r="15" s="1" customFormat="1" ht="27.75" customHeight="1" spans="1:23">
      <c r="A15" s="26" t="s">
        <v>39</v>
      </c>
      <c r="B15" s="23"/>
      <c r="C15" s="23"/>
      <c r="D15" s="24"/>
      <c r="E15" s="27"/>
      <c r="F15" s="27"/>
      <c r="G15" s="24"/>
      <c r="H15" s="28"/>
      <c r="I15" s="28"/>
      <c r="J15" s="28"/>
      <c r="K15" s="28"/>
      <c r="L15" s="28"/>
      <c r="M15" s="28"/>
      <c r="N15" s="28"/>
      <c r="O15" s="28"/>
      <c r="P15" s="27"/>
      <c r="Q15" s="27"/>
      <c r="R15" s="27"/>
      <c r="S15" s="32"/>
      <c r="T15" s="27"/>
      <c r="U15" s="27"/>
      <c r="V15" s="27"/>
      <c r="W15" s="33"/>
    </row>
    <row r="16" s="1" customFormat="1" ht="27.75" customHeight="1" spans="1:23">
      <c r="A16" s="26" t="s">
        <v>40</v>
      </c>
      <c r="B16" s="23"/>
      <c r="C16" s="23"/>
      <c r="D16" s="24"/>
      <c r="E16" s="27"/>
      <c r="F16" s="27"/>
      <c r="G16" s="24"/>
      <c r="H16" s="28"/>
      <c r="I16" s="28"/>
      <c r="J16" s="28"/>
      <c r="K16" s="28"/>
      <c r="L16" s="28"/>
      <c r="M16" s="28"/>
      <c r="N16" s="28"/>
      <c r="O16" s="28"/>
      <c r="P16" s="27"/>
      <c r="Q16" s="27"/>
      <c r="R16" s="27"/>
      <c r="S16" s="32"/>
      <c r="T16" s="27"/>
      <c r="U16" s="27"/>
      <c r="V16" s="27"/>
      <c r="W16" s="33"/>
    </row>
    <row r="17" s="1" customFormat="1" ht="27.75" customHeight="1" spans="1:23">
      <c r="A17" s="26" t="s">
        <v>41</v>
      </c>
      <c r="B17" s="23"/>
      <c r="C17" s="23"/>
      <c r="D17" s="24"/>
      <c r="E17" s="27"/>
      <c r="F17" s="27"/>
      <c r="G17" s="24"/>
      <c r="H17" s="28"/>
      <c r="I17" s="28"/>
      <c r="J17" s="28"/>
      <c r="K17" s="28"/>
      <c r="L17" s="28"/>
      <c r="M17" s="28"/>
      <c r="N17" s="28"/>
      <c r="O17" s="28"/>
      <c r="P17" s="27"/>
      <c r="Q17" s="27"/>
      <c r="R17" s="27"/>
      <c r="S17" s="32"/>
      <c r="T17" s="27"/>
      <c r="U17" s="27"/>
      <c r="V17" s="27"/>
      <c r="W17" s="33"/>
    </row>
    <row r="18" s="1" customFormat="1" ht="27.75" customHeight="1" spans="1:23">
      <c r="A18" s="26" t="s">
        <v>42</v>
      </c>
      <c r="B18" s="23"/>
      <c r="C18" s="23"/>
      <c r="D18" s="24"/>
      <c r="E18" s="27"/>
      <c r="F18" s="27"/>
      <c r="G18" s="24"/>
      <c r="H18" s="28"/>
      <c r="I18" s="28"/>
      <c r="J18" s="28"/>
      <c r="K18" s="28"/>
      <c r="L18" s="28"/>
      <c r="M18" s="28"/>
      <c r="N18" s="28"/>
      <c r="O18" s="28"/>
      <c r="P18" s="27"/>
      <c r="Q18" s="27"/>
      <c r="R18" s="27"/>
      <c r="S18" s="32"/>
      <c r="T18" s="27"/>
      <c r="U18" s="27"/>
      <c r="V18" s="27"/>
      <c r="W18" s="33"/>
    </row>
    <row r="19" s="1" customFormat="1" ht="27.75" customHeight="1" spans="1:23">
      <c r="A19" s="26" t="s">
        <v>43</v>
      </c>
      <c r="B19" s="23"/>
      <c r="C19" s="23"/>
      <c r="D19" s="24"/>
      <c r="E19" s="27"/>
      <c r="F19" s="27"/>
      <c r="G19" s="24"/>
      <c r="H19" s="28"/>
      <c r="I19" s="28"/>
      <c r="J19" s="28"/>
      <c r="K19" s="28"/>
      <c r="L19" s="28"/>
      <c r="M19" s="28"/>
      <c r="N19" s="28"/>
      <c r="O19" s="28"/>
      <c r="P19" s="27"/>
      <c r="Q19" s="27"/>
      <c r="R19" s="27"/>
      <c r="S19" s="32"/>
      <c r="T19" s="27"/>
      <c r="U19" s="27"/>
      <c r="V19" s="27"/>
      <c r="W19" s="33"/>
    </row>
    <row r="20" s="1" customFormat="1" ht="27.75" customHeight="1" spans="1:23">
      <c r="A20" s="26" t="s">
        <v>44</v>
      </c>
      <c r="B20" s="23"/>
      <c r="C20" s="23"/>
      <c r="D20" s="24"/>
      <c r="E20" s="27"/>
      <c r="F20" s="27"/>
      <c r="G20" s="24"/>
      <c r="H20" s="28"/>
      <c r="I20" s="28"/>
      <c r="J20" s="28"/>
      <c r="K20" s="28"/>
      <c r="L20" s="28"/>
      <c r="M20" s="28"/>
      <c r="N20" s="28"/>
      <c r="O20" s="28"/>
      <c r="P20" s="27"/>
      <c r="Q20" s="27"/>
      <c r="R20" s="27"/>
      <c r="S20" s="32"/>
      <c r="T20" s="27"/>
      <c r="U20" s="27"/>
      <c r="V20" s="27"/>
      <c r="W20" s="33"/>
    </row>
    <row r="21" s="1" customFormat="1" ht="27.75" customHeight="1" spans="1:23">
      <c r="A21" s="26" t="s">
        <v>45</v>
      </c>
      <c r="B21" s="23"/>
      <c r="C21" s="23"/>
      <c r="D21" s="24"/>
      <c r="E21" s="27"/>
      <c r="F21" s="27"/>
      <c r="G21" s="24"/>
      <c r="H21" s="28"/>
      <c r="I21" s="28"/>
      <c r="J21" s="28"/>
      <c r="K21" s="28"/>
      <c r="L21" s="28"/>
      <c r="M21" s="28"/>
      <c r="N21" s="28"/>
      <c r="O21" s="28"/>
      <c r="P21" s="27"/>
      <c r="Q21" s="27"/>
      <c r="R21" s="27"/>
      <c r="S21" s="32"/>
      <c r="T21" s="27"/>
      <c r="U21" s="27"/>
      <c r="V21" s="27"/>
      <c r="W21" s="33"/>
    </row>
    <row r="22" s="1" customFormat="1" ht="27.75" customHeight="1" spans="1:23">
      <c r="A22" s="26" t="s">
        <v>46</v>
      </c>
      <c r="B22" s="23"/>
      <c r="C22" s="23"/>
      <c r="D22" s="24"/>
      <c r="E22" s="27"/>
      <c r="F22" s="27"/>
      <c r="G22" s="24"/>
      <c r="H22" s="28"/>
      <c r="I22" s="28"/>
      <c r="J22" s="28"/>
      <c r="K22" s="28"/>
      <c r="L22" s="28"/>
      <c r="M22" s="28"/>
      <c r="N22" s="28"/>
      <c r="O22" s="28"/>
      <c r="P22" s="27"/>
      <c r="Q22" s="27"/>
      <c r="R22" s="27"/>
      <c r="S22" s="32"/>
      <c r="T22" s="27"/>
      <c r="U22" s="27"/>
      <c r="V22" s="27"/>
      <c r="W22" s="33"/>
    </row>
    <row r="23" s="1" customFormat="1" ht="27.75" customHeight="1" spans="1:23">
      <c r="A23" s="26" t="s">
        <v>47</v>
      </c>
      <c r="B23" s="23"/>
      <c r="C23" s="23"/>
      <c r="D23" s="24"/>
      <c r="E23" s="27"/>
      <c r="F23" s="27"/>
      <c r="G23" s="24"/>
      <c r="H23" s="28"/>
      <c r="I23" s="28"/>
      <c r="J23" s="28"/>
      <c r="K23" s="28"/>
      <c r="L23" s="28"/>
      <c r="M23" s="28"/>
      <c r="N23" s="28"/>
      <c r="O23" s="28"/>
      <c r="P23" s="27"/>
      <c r="Q23" s="27"/>
      <c r="R23" s="27"/>
      <c r="S23" s="32"/>
      <c r="T23" s="27"/>
      <c r="U23" s="27"/>
      <c r="V23" s="27"/>
      <c r="W23" s="33"/>
    </row>
    <row r="24" s="1" customFormat="1" ht="27.75" customHeight="1" spans="1:23">
      <c r="A24" s="26" t="s">
        <v>48</v>
      </c>
      <c r="B24" s="23"/>
      <c r="C24" s="23"/>
      <c r="D24" s="24"/>
      <c r="E24" s="27"/>
      <c r="F24" s="27"/>
      <c r="G24" s="24"/>
      <c r="H24" s="28"/>
      <c r="I24" s="28"/>
      <c r="J24" s="28"/>
      <c r="K24" s="28"/>
      <c r="L24" s="28"/>
      <c r="M24" s="28"/>
      <c r="N24" s="28"/>
      <c r="O24" s="28"/>
      <c r="P24" s="27"/>
      <c r="Q24" s="27"/>
      <c r="R24" s="27"/>
      <c r="S24" s="32"/>
      <c r="T24" s="27"/>
      <c r="U24" s="27"/>
      <c r="V24" s="27"/>
      <c r="W24" s="33"/>
    </row>
    <row r="25" s="1" customFormat="1" ht="27.75" customHeight="1" spans="1:23">
      <c r="A25" s="26" t="s">
        <v>49</v>
      </c>
      <c r="B25" s="23"/>
      <c r="C25" s="23"/>
      <c r="D25" s="24"/>
      <c r="E25" s="27"/>
      <c r="F25" s="27"/>
      <c r="G25" s="24"/>
      <c r="H25" s="28"/>
      <c r="I25" s="28"/>
      <c r="J25" s="28"/>
      <c r="K25" s="28"/>
      <c r="L25" s="28"/>
      <c r="M25" s="28"/>
      <c r="N25" s="28"/>
      <c r="O25" s="28"/>
      <c r="P25" s="27"/>
      <c r="Q25" s="27"/>
      <c r="R25" s="27"/>
      <c r="S25" s="32"/>
      <c r="T25" s="27"/>
      <c r="U25" s="27"/>
      <c r="V25" s="27"/>
      <c r="W25" s="33"/>
    </row>
    <row r="26" s="1" customFormat="1" ht="27.75" customHeight="1" spans="1:23">
      <c r="A26" s="29" t="s">
        <v>80</v>
      </c>
      <c r="B26" s="23">
        <v>524.64</v>
      </c>
      <c r="C26" s="23">
        <v>402.63</v>
      </c>
      <c r="D26" s="24">
        <v>0.003</v>
      </c>
      <c r="E26" s="27">
        <v>5.83</v>
      </c>
      <c r="F26" s="27">
        <v>11.95</v>
      </c>
      <c r="G26" s="24">
        <v>-0.0051</v>
      </c>
      <c r="H26" s="28"/>
      <c r="I26" s="28">
        <v>5.58</v>
      </c>
      <c r="J26" s="28"/>
      <c r="K26" s="28"/>
      <c r="L26" s="28"/>
      <c r="M26" s="28">
        <v>0.25</v>
      </c>
      <c r="N26" s="28"/>
      <c r="O26" s="28"/>
      <c r="P26" s="27"/>
      <c r="Q26" s="27">
        <v>518.81</v>
      </c>
      <c r="R26" s="27">
        <v>390.68</v>
      </c>
      <c r="S26" s="32">
        <v>0.0032</v>
      </c>
      <c r="T26" s="27"/>
      <c r="U26" s="27">
        <v>386.23</v>
      </c>
      <c r="V26" s="27">
        <v>130.99</v>
      </c>
      <c r="W26" s="33">
        <v>1.59</v>
      </c>
    </row>
  </sheetData>
  <mergeCells count="15">
    <mergeCell ref="A2:W2"/>
    <mergeCell ref="A3:W3"/>
    <mergeCell ref="B4:W4"/>
    <mergeCell ref="E5:O5"/>
    <mergeCell ref="Q5:W5"/>
    <mergeCell ref="A4:A7"/>
    <mergeCell ref="B5:B7"/>
    <mergeCell ref="C5:C7"/>
    <mergeCell ref="D5:D7"/>
    <mergeCell ref="E6:E7"/>
    <mergeCell ref="F6:F7"/>
    <mergeCell ref="G6:G7"/>
    <mergeCell ref="Q6:Q7"/>
    <mergeCell ref="R6:R7"/>
    <mergeCell ref="S6:S7"/>
  </mergeCells>
  <pageMargins left="0.75" right="0.75" top="1" bottom="1" header="0.511805555555556" footer="0.511805555555556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42</vt:i4>
      </vt:variant>
    </vt:vector>
  </HeadingPairs>
  <TitlesOfParts>
    <vt:vector size="42" baseType="lpstr">
      <vt:lpstr>寿险报表县域</vt:lpstr>
      <vt:lpstr>产险县域保费累计表1</vt:lpstr>
      <vt:lpstr>产险县域保费（本月）2</vt:lpstr>
      <vt:lpstr>产险全市赔付本月表3</vt:lpstr>
      <vt:lpstr>产险全市保费（累计数）4</vt:lpstr>
      <vt:lpstr>Sheet1</vt:lpstr>
      <vt:lpstr>Sheet2</vt:lpstr>
      <vt:lpstr>大地1</vt:lpstr>
      <vt:lpstr>大地2</vt:lpstr>
      <vt:lpstr>都邦1</vt:lpstr>
      <vt:lpstr>都邦2</vt:lpstr>
      <vt:lpstr>永诚1</vt:lpstr>
      <vt:lpstr>永诚2</vt:lpstr>
      <vt:lpstr>华泰1</vt:lpstr>
      <vt:lpstr>华泰2</vt:lpstr>
      <vt:lpstr>渤海1</vt:lpstr>
      <vt:lpstr>渤海2</vt:lpstr>
      <vt:lpstr>鼎和1</vt:lpstr>
      <vt:lpstr>鼎和2</vt:lpstr>
      <vt:lpstr>恒邦1</vt:lpstr>
      <vt:lpstr>恒邦2</vt:lpstr>
      <vt:lpstr>人保1</vt:lpstr>
      <vt:lpstr>人保2</vt:lpstr>
      <vt:lpstr>太平1</vt:lpstr>
      <vt:lpstr>太平2</vt:lpstr>
      <vt:lpstr>太保1</vt:lpstr>
      <vt:lpstr>太保2</vt:lpstr>
      <vt:lpstr>阳光1</vt:lpstr>
      <vt:lpstr>阳光2</vt:lpstr>
      <vt:lpstr>国寿1</vt:lpstr>
      <vt:lpstr>国寿2</vt:lpstr>
      <vt:lpstr>天安1</vt:lpstr>
      <vt:lpstr>天安2</vt:lpstr>
      <vt:lpstr>平安1</vt:lpstr>
      <vt:lpstr>平安2</vt:lpstr>
      <vt:lpstr>华安1</vt:lpstr>
      <vt:lpstr>华安2</vt:lpstr>
      <vt:lpstr>大家1</vt:lpstr>
      <vt:lpstr>大家2</vt:lpstr>
      <vt:lpstr>中银1</vt:lpstr>
      <vt:lpstr>中银2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cp:revision>1</cp:revision>
  <dcterms:created xsi:type="dcterms:W3CDTF">2008-02-21T01:39:00Z</dcterms:created>
  <cp:lastPrinted>2016-09-22T02:51:00Z</cp:lastPrinted>
  <dcterms:modified xsi:type="dcterms:W3CDTF">2020-04-23T08:04:58Z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>
    <vt:lpwstr>14</vt:lpwstr>
  </property>
</Properties>
</file>